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1-22\11_15th March 2022\"/>
    </mc:Choice>
  </mc:AlternateContent>
  <xr:revisionPtr revIDLastSave="0" documentId="13_ncr:1_{4DAF1596-735E-41F7-B2DE-EF13D0E22489}" xr6:coauthVersionLast="47" xr6:coauthVersionMax="47" xr10:uidLastSave="{00000000-0000-0000-0000-000000000000}"/>
  <bookViews>
    <workbookView xWindow="-108" yWindow="-108" windowWidth="23256" windowHeight="12576" activeTab="4" xr2:uid="{E21591ED-98C3-4F1C-A4EA-B96CA90E7985}"/>
  </bookViews>
  <sheets>
    <sheet name="P1 Mstr Sheet" sheetId="1" r:id="rId1"/>
    <sheet name="P2 Mthly Summ" sheetId="2" r:id="rId2"/>
    <sheet name="P3 Qtrly Statemt" sheetId="3" r:id="rId3"/>
    <sheet name="P4 Feb 22 Cred List" sheetId="4" r:id="rId4"/>
    <sheet name="P5 Mar 22 Chq List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H28" i="1"/>
  <c r="H17" i="1"/>
  <c r="H15" i="1"/>
  <c r="H13" i="1"/>
  <c r="H11" i="1"/>
  <c r="H9" i="1"/>
  <c r="D14" i="5"/>
  <c r="D23" i="4" l="1"/>
  <c r="L34" i="3"/>
  <c r="L10" i="3"/>
  <c r="L8" i="3"/>
  <c r="O15" i="2"/>
  <c r="N15" i="2"/>
  <c r="M15" i="2"/>
  <c r="J15" i="2"/>
  <c r="I15" i="2"/>
  <c r="H15" i="2"/>
  <c r="G15" i="2"/>
  <c r="E15" i="2"/>
  <c r="D15" i="2"/>
  <c r="K15" i="2" s="1"/>
  <c r="O14" i="2"/>
  <c r="N14" i="2"/>
  <c r="M14" i="2"/>
  <c r="J14" i="2"/>
  <c r="I14" i="2"/>
  <c r="H14" i="2"/>
  <c r="G14" i="2"/>
  <c r="F14" i="2"/>
  <c r="E14" i="2"/>
  <c r="D14" i="2"/>
  <c r="K14" i="2" s="1"/>
  <c r="C14" i="2"/>
  <c r="O13" i="2"/>
  <c r="N13" i="2"/>
  <c r="M13" i="2"/>
  <c r="J13" i="2"/>
  <c r="I13" i="2"/>
  <c r="H13" i="2"/>
  <c r="G13" i="2"/>
  <c r="F13" i="2"/>
  <c r="E13" i="2"/>
  <c r="D13" i="2"/>
  <c r="K13" i="2" s="1"/>
  <c r="C13" i="2"/>
  <c r="O12" i="2"/>
  <c r="N12" i="2"/>
  <c r="M12" i="2"/>
  <c r="J12" i="2"/>
  <c r="I12" i="2"/>
  <c r="H12" i="2"/>
  <c r="G12" i="2"/>
  <c r="F12" i="2"/>
  <c r="E12" i="2"/>
  <c r="D12" i="2"/>
  <c r="K12" i="2" s="1"/>
  <c r="C12" i="2"/>
  <c r="O11" i="2"/>
  <c r="N11" i="2"/>
  <c r="M11" i="2"/>
  <c r="J11" i="2"/>
  <c r="I11" i="2"/>
  <c r="H11" i="2"/>
  <c r="G11" i="2"/>
  <c r="F11" i="2"/>
  <c r="E11" i="2"/>
  <c r="D11" i="2"/>
  <c r="K11" i="2" s="1"/>
  <c r="C11" i="2"/>
  <c r="O10" i="2"/>
  <c r="N10" i="2"/>
  <c r="M10" i="2"/>
  <c r="J10" i="2"/>
  <c r="I10" i="2"/>
  <c r="H10" i="2"/>
  <c r="G10" i="2"/>
  <c r="F10" i="2"/>
  <c r="E10" i="2"/>
  <c r="D10" i="2"/>
  <c r="C10" i="2"/>
  <c r="O9" i="2"/>
  <c r="N9" i="2"/>
  <c r="M9" i="2"/>
  <c r="J9" i="2"/>
  <c r="I9" i="2"/>
  <c r="H9" i="2"/>
  <c r="G9" i="2"/>
  <c r="F9" i="2"/>
  <c r="E9" i="2"/>
  <c r="D9" i="2"/>
  <c r="C9" i="2"/>
  <c r="O8" i="2"/>
  <c r="N8" i="2"/>
  <c r="M8" i="2"/>
  <c r="J8" i="2"/>
  <c r="I8" i="2"/>
  <c r="H8" i="2"/>
  <c r="G8" i="2"/>
  <c r="F8" i="2"/>
  <c r="E8" i="2"/>
  <c r="D8" i="2"/>
  <c r="C8" i="2"/>
  <c r="O7" i="2"/>
  <c r="N7" i="2"/>
  <c r="M7" i="2"/>
  <c r="J7" i="2"/>
  <c r="I7" i="2"/>
  <c r="H7" i="2"/>
  <c r="G7" i="2"/>
  <c r="F7" i="2"/>
  <c r="E7" i="2"/>
  <c r="D7" i="2"/>
  <c r="C7" i="2"/>
  <c r="O6" i="2"/>
  <c r="N6" i="2"/>
  <c r="M6" i="2"/>
  <c r="J6" i="2"/>
  <c r="I6" i="2"/>
  <c r="H6" i="2"/>
  <c r="G6" i="2"/>
  <c r="F6" i="2"/>
  <c r="E6" i="2"/>
  <c r="D6" i="2"/>
  <c r="K6" i="2" s="1"/>
  <c r="C6" i="2"/>
  <c r="O5" i="2"/>
  <c r="N5" i="2"/>
  <c r="M5" i="2"/>
  <c r="J5" i="2"/>
  <c r="I5" i="2"/>
  <c r="H5" i="2"/>
  <c r="G5" i="2"/>
  <c r="F5" i="2"/>
  <c r="E5" i="2"/>
  <c r="D5" i="2"/>
  <c r="C5" i="2"/>
  <c r="J28" i="1"/>
  <c r="H21" i="1"/>
  <c r="H25" i="1" s="1"/>
  <c r="H32" i="1" s="1"/>
  <c r="H35" i="1" s="1"/>
  <c r="F21" i="1"/>
  <c r="F25" i="1" s="1"/>
  <c r="F32" i="1" s="1"/>
  <c r="F35" i="1" s="1"/>
  <c r="H19" i="1"/>
  <c r="K8" i="2" l="1"/>
  <c r="L8" i="2" s="1"/>
  <c r="K10" i="2"/>
  <c r="K7" i="2"/>
  <c r="L7" i="2" s="1"/>
  <c r="K9" i="2"/>
  <c r="P6" i="2"/>
  <c r="L6" i="2"/>
  <c r="P8" i="2"/>
  <c r="P10" i="2"/>
  <c r="L10" i="2"/>
  <c r="P12" i="2"/>
  <c r="L12" i="2"/>
  <c r="P14" i="2"/>
  <c r="L14" i="2"/>
  <c r="P7" i="2"/>
  <c r="P9" i="2"/>
  <c r="L9" i="2"/>
  <c r="P11" i="2"/>
  <c r="L11" i="2"/>
  <c r="P13" i="2"/>
  <c r="L13" i="2"/>
  <c r="P15" i="2"/>
  <c r="L15" i="2"/>
  <c r="K5" i="2"/>
  <c r="P5" i="2" l="1"/>
  <c r="L5" i="2"/>
  <c r="D16" i="2" l="1"/>
  <c r="D18" i="2" s="1"/>
  <c r="E16" i="2"/>
  <c r="F16" i="2"/>
  <c r="F18" i="2" s="1"/>
  <c r="G16" i="2"/>
  <c r="G18" i="2" s="1"/>
  <c r="I16" i="2"/>
  <c r="I18" i="2" s="1"/>
  <c r="J16" i="2"/>
  <c r="J18" i="2" s="1"/>
  <c r="M16" i="2"/>
  <c r="M18" i="2" s="1"/>
  <c r="N16" i="2"/>
  <c r="N18" i="2" s="1"/>
  <c r="O16" i="2"/>
  <c r="O18" i="2" s="1"/>
  <c r="H16" i="2"/>
  <c r="H18" i="2" s="1"/>
  <c r="K16" i="2" l="1"/>
  <c r="E18" i="2"/>
  <c r="C18" i="2"/>
  <c r="L14" i="3" l="1"/>
  <c r="J19" i="1"/>
  <c r="P16" i="2"/>
  <c r="P18" i="2" s="1"/>
  <c r="K18" i="2"/>
  <c r="L16" i="2"/>
  <c r="L18" i="2" s="1"/>
  <c r="L24" i="3" l="1"/>
  <c r="L26" i="3" s="1"/>
  <c r="J21" i="1"/>
  <c r="J25" i="1" s="1"/>
  <c r="J32" i="1" l="1"/>
  <c r="J35" i="1" s="1"/>
</calcChain>
</file>

<file path=xl/sharedStrings.xml><?xml version="1.0" encoding="utf-8"?>
<sst xmlns="http://schemas.openxmlformats.org/spreadsheetml/2006/main" count="139" uniqueCount="101">
  <si>
    <t>CROFT PARISH COUNCIL</t>
  </si>
  <si>
    <t>Actual</t>
  </si>
  <si>
    <t xml:space="preserve">Budget to </t>
  </si>
  <si>
    <t xml:space="preserve">Actual </t>
  </si>
  <si>
    <t>Budget</t>
  </si>
  <si>
    <t>date</t>
  </si>
  <si>
    <t>Spend to</t>
  </si>
  <si>
    <t>January</t>
  </si>
  <si>
    <t>2021/22</t>
  </si>
  <si>
    <t>Employees</t>
  </si>
  <si>
    <t>Premises</t>
  </si>
  <si>
    <t>Transport</t>
  </si>
  <si>
    <t>Supplies &amp; Services</t>
  </si>
  <si>
    <t>Third Party Payments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</si>
  <si>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</si>
  <si>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</si>
  <si>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</si>
  <si>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</si>
  <si>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</si>
  <si>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</si>
  <si>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</si>
  <si>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</si>
  <si>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</si>
  <si>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NOTE</t>
  </si>
  <si>
    <t>Investment</t>
  </si>
  <si>
    <t xml:space="preserve">There was a £70,000 deposit with Warrington BC. That has been transferred to Nationwide Building Society </t>
  </si>
  <si>
    <t>The deposit is excluded from the budget monitoring report as it would distort the outcome.</t>
  </si>
  <si>
    <t>It is shown in the bank reconciliation statements.</t>
  </si>
  <si>
    <t>CROFT PARISH COUNCIL 2021/22</t>
  </si>
  <si>
    <t>Monthly Summary</t>
  </si>
  <si>
    <t>Amount</t>
  </si>
  <si>
    <t>3rd Party Payments</t>
  </si>
  <si>
    <t>Total</t>
  </si>
  <si>
    <t>Check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</si>
  <si>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</si>
  <si>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</si>
  <si>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</si>
  <si>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</si>
  <si>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</si>
  <si>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</si>
  <si>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</si>
  <si>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</si>
  <si>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</si>
  <si>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</si>
  <si>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</si>
  <si>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Year to date</t>
  </si>
  <si>
    <t>Accounting statement per Audit Commission template</t>
  </si>
  <si>
    <t>2020/21</t>
  </si>
  <si>
    <t>Full year</t>
  </si>
  <si>
    <t>Qtr 1</t>
  </si>
  <si>
    <t>Qtr 2</t>
  </si>
  <si>
    <t>Qtr 3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</si>
  <si>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</si>
  <si>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</si>
  <si>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</si>
  <si>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</si>
  <si>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</si>
  <si>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</si>
  <si>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</si>
  <si>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</si>
  <si>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</si>
  <si>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cheques</t>
  </si>
  <si>
    <t>Total cash</t>
  </si>
  <si>
    <t>end February</t>
  </si>
  <si>
    <t>February 2022</t>
  </si>
  <si>
    <t>Creditor</t>
  </si>
  <si>
    <t>Cheque Number</t>
  </si>
  <si>
    <t>CYAC</t>
  </si>
  <si>
    <t>Veolia</t>
  </si>
  <si>
    <t>Waste</t>
  </si>
  <si>
    <t>EON</t>
  </si>
  <si>
    <t>Three</t>
  </si>
  <si>
    <t>Mobile</t>
  </si>
  <si>
    <t>Scottish Power</t>
  </si>
  <si>
    <t>Nest</t>
  </si>
  <si>
    <t>Pension</t>
  </si>
  <si>
    <t>Croft Carnival Cttee</t>
  </si>
  <si>
    <t>Insurance</t>
  </si>
  <si>
    <t>Zurich Municipal</t>
  </si>
  <si>
    <t>Warrington BC</t>
  </si>
  <si>
    <t>Office rent</t>
  </si>
  <si>
    <t>James Todd &amp; Co</t>
  </si>
  <si>
    <t>Payroll</t>
  </si>
  <si>
    <t>David J Platt Landscape</t>
  </si>
  <si>
    <t>tree planting</t>
  </si>
  <si>
    <t xml:space="preserve">Christmas </t>
  </si>
  <si>
    <t>Salaries</t>
  </si>
  <si>
    <t>5727-28</t>
  </si>
  <si>
    <t>HMRC</t>
  </si>
  <si>
    <t>Payroll fee</t>
  </si>
  <si>
    <t>Interest</t>
  </si>
  <si>
    <t>5730-1</t>
  </si>
  <si>
    <t>bowls club</t>
  </si>
  <si>
    <t>utility fee</t>
  </si>
  <si>
    <t>The Metal Doctor</t>
  </si>
  <si>
    <t>Gate repair</t>
  </si>
  <si>
    <t>Vickers Bus. Systems</t>
  </si>
  <si>
    <t>Printer</t>
  </si>
  <si>
    <t>Payroll Feb</t>
  </si>
  <si>
    <t>planters/tree work/goal mouths</t>
  </si>
  <si>
    <t>March 2022 Cheque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</si>
</sst>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3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164" fontId="0" fillId="0" borderId="3" xfId="0" applyNumberFormat="1" applyBorder="1"/>
    <xf numFmtId="164" fontId="4" fillId="0" borderId="3" xfId="0" applyNumberFormat="1" applyFont="1" applyBorder="1"/>
    <xf numFmtId="49" fontId="3" fillId="0" borderId="0" xfId="0" applyNumberFormat="1" applyFont="1"/>
    <xf numFmtId="16" fontId="3" fillId="0" borderId="0" xfId="0" applyNumberFormat="1" applyFont="1"/>
    <xf numFmtId="16" fontId="0" fillId="0" borderId="0" xfId="0" applyNumberFormat="1"/>
    <xf numFmtId="1" fontId="3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OneDrive\Documents\Bud%20Mon%201\Bud%20Mon\2021-22\Budget%20MonitoringMaster%202021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Form - CIPFA"/>
      <sheetName val="Working Papers"/>
      <sheetName val="2020-21 Mstr Sheet"/>
      <sheetName val="Mthly Summ"/>
      <sheetName val="Apr"/>
      <sheetName val="May"/>
      <sheetName val="Jun"/>
      <sheetName val="Q1 Rec"/>
      <sheetName val="Jul"/>
      <sheetName val="Aug"/>
      <sheetName val="Sep"/>
      <sheetName val="Q2 Rec"/>
      <sheetName val="Oct"/>
      <sheetName val="Nov"/>
      <sheetName val="Dec"/>
      <sheetName val="Q3 Rec"/>
      <sheetName val="Jan"/>
      <sheetName val="Feb"/>
      <sheetName val="Mar"/>
      <sheetName val="Q4 Rec"/>
      <sheetName val="VAT Recon"/>
      <sheetName val="PAYE Recon"/>
      <sheetName val="Variance items"/>
      <sheetName val="Asset Register"/>
      <sheetName val="Sheet1"/>
    </sheetNames>
    <sheetDataSet>
      <sheetData sheetId="0"/>
      <sheetData sheetId="1"/>
      <sheetData sheetId="2"/>
      <sheetData sheetId="3">
        <row r="18">
          <cell r="D18">
            <v>5596.82</v>
          </cell>
          <cell r="J18">
            <v>0</v>
          </cell>
        </row>
      </sheetData>
      <sheetData sheetId="4">
        <row r="37">
          <cell r="D37">
            <v>12450.91</v>
          </cell>
          <cell r="E37">
            <v>1348.9399999999998</v>
          </cell>
          <cell r="F37">
            <v>2023.7599999999998</v>
          </cell>
          <cell r="G37">
            <v>648.70000000000005</v>
          </cell>
          <cell r="H37">
            <v>9.4499999999999993</v>
          </cell>
          <cell r="I37">
            <v>8420.06</v>
          </cell>
          <cell r="J37">
            <v>0</v>
          </cell>
          <cell r="K37">
            <v>0</v>
          </cell>
          <cell r="P37">
            <v>72980</v>
          </cell>
          <cell r="Q37">
            <v>0.37</v>
          </cell>
          <cell r="R37">
            <v>0</v>
          </cell>
        </row>
      </sheetData>
      <sheetData sheetId="5">
        <row r="41">
          <cell r="D41">
            <v>3964.3799999999997</v>
          </cell>
          <cell r="E41">
            <v>207.49000000000004</v>
          </cell>
          <cell r="F41">
            <v>2014.2099999999998</v>
          </cell>
          <cell r="G41">
            <v>55.82</v>
          </cell>
          <cell r="H41">
            <v>9.9</v>
          </cell>
          <cell r="I41">
            <v>1676.96</v>
          </cell>
          <cell r="J41">
            <v>0</v>
          </cell>
          <cell r="K41">
            <v>0</v>
          </cell>
          <cell r="P41">
            <v>0</v>
          </cell>
          <cell r="Q41">
            <v>0.65</v>
          </cell>
          <cell r="R41">
            <v>2642.08</v>
          </cell>
        </row>
      </sheetData>
      <sheetData sheetId="6">
        <row r="40">
          <cell r="D40">
            <v>3628.3599999999997</v>
          </cell>
          <cell r="E40">
            <v>248.82999999999998</v>
          </cell>
          <cell r="F40">
            <v>2014.2099999999998</v>
          </cell>
          <cell r="G40">
            <v>69.97999999999999</v>
          </cell>
          <cell r="H40">
            <v>0</v>
          </cell>
          <cell r="I40">
            <v>1295.3399999999999</v>
          </cell>
          <cell r="J40">
            <v>0</v>
          </cell>
          <cell r="K40">
            <v>0</v>
          </cell>
          <cell r="P40">
            <v>0</v>
          </cell>
          <cell r="Q40">
            <v>0.74</v>
          </cell>
          <cell r="R40">
            <v>0</v>
          </cell>
        </row>
      </sheetData>
      <sheetData sheetId="7"/>
      <sheetData sheetId="8">
        <row r="39">
          <cell r="D39">
            <v>4945.29</v>
          </cell>
          <cell r="E39">
            <v>369.46999999999991</v>
          </cell>
          <cell r="F39">
            <v>2439.21</v>
          </cell>
          <cell r="G39">
            <v>0</v>
          </cell>
          <cell r="H39">
            <v>11.7</v>
          </cell>
          <cell r="I39">
            <v>2124.9100000000003</v>
          </cell>
          <cell r="J39">
            <v>0</v>
          </cell>
          <cell r="K39">
            <v>0</v>
          </cell>
          <cell r="P39">
            <v>0</v>
          </cell>
          <cell r="Q39">
            <v>0.64</v>
          </cell>
          <cell r="R39">
            <v>0</v>
          </cell>
        </row>
      </sheetData>
      <sheetData sheetId="9">
        <row r="33">
          <cell r="D33">
            <v>3920.72</v>
          </cell>
          <cell r="E33">
            <v>245</v>
          </cell>
          <cell r="F33">
            <v>2439.21</v>
          </cell>
          <cell r="G33">
            <v>20.67</v>
          </cell>
          <cell r="H33">
            <v>7.65</v>
          </cell>
          <cell r="I33">
            <v>1208.19</v>
          </cell>
          <cell r="J33">
            <v>0</v>
          </cell>
          <cell r="K33">
            <v>0</v>
          </cell>
          <cell r="P33">
            <v>0</v>
          </cell>
          <cell r="Q33">
            <v>0.64</v>
          </cell>
          <cell r="R33">
            <v>2240.77</v>
          </cell>
        </row>
      </sheetData>
      <sheetData sheetId="10">
        <row r="39">
          <cell r="D39">
            <v>5485.03</v>
          </cell>
          <cell r="E39">
            <v>325.47000000000003</v>
          </cell>
          <cell r="F39">
            <v>2014.2100000000003</v>
          </cell>
          <cell r="G39">
            <v>0</v>
          </cell>
          <cell r="H39">
            <v>0</v>
          </cell>
          <cell r="I39">
            <v>3145.3499999999995</v>
          </cell>
          <cell r="J39">
            <v>0</v>
          </cell>
          <cell r="K39">
            <v>0</v>
          </cell>
          <cell r="P39">
            <v>0</v>
          </cell>
          <cell r="Q39">
            <v>0.57999999999999996</v>
          </cell>
          <cell r="R39">
            <v>0</v>
          </cell>
        </row>
      </sheetData>
      <sheetData sheetId="11"/>
      <sheetData sheetId="12">
        <row r="33">
          <cell r="D33">
            <v>8554.14</v>
          </cell>
          <cell r="E33">
            <v>930.63</v>
          </cell>
          <cell r="F33">
            <v>2027.31</v>
          </cell>
          <cell r="G33">
            <v>183.11</v>
          </cell>
          <cell r="H33">
            <v>0</v>
          </cell>
          <cell r="I33">
            <v>4993.09</v>
          </cell>
          <cell r="J33">
            <v>420</v>
          </cell>
          <cell r="K33">
            <v>0</v>
          </cell>
          <cell r="P33">
            <v>0</v>
          </cell>
          <cell r="Q33">
            <v>0.52</v>
          </cell>
          <cell r="R33">
            <v>0</v>
          </cell>
        </row>
      </sheetData>
      <sheetData sheetId="13">
        <row r="36">
          <cell r="D36">
            <v>4939.2</v>
          </cell>
          <cell r="E36">
            <v>260.05</v>
          </cell>
          <cell r="F36">
            <v>3316.9300000000003</v>
          </cell>
          <cell r="G36">
            <v>75.800000000000011</v>
          </cell>
          <cell r="H36">
            <v>0</v>
          </cell>
          <cell r="I36">
            <v>1286.42</v>
          </cell>
          <cell r="J36">
            <v>0</v>
          </cell>
          <cell r="K36">
            <v>0</v>
          </cell>
          <cell r="P36">
            <v>0</v>
          </cell>
          <cell r="Q36">
            <v>0.5</v>
          </cell>
          <cell r="R36">
            <v>623.98</v>
          </cell>
        </row>
      </sheetData>
      <sheetData sheetId="14">
        <row r="33">
          <cell r="D33">
            <v>7252.79</v>
          </cell>
          <cell r="E33">
            <v>612.96</v>
          </cell>
          <cell r="F33">
            <v>3291.92</v>
          </cell>
          <cell r="G33">
            <v>183.11</v>
          </cell>
          <cell r="H33">
            <v>0</v>
          </cell>
          <cell r="I33">
            <v>3164.8</v>
          </cell>
          <cell r="J33">
            <v>0</v>
          </cell>
          <cell r="K33">
            <v>0</v>
          </cell>
          <cell r="P33">
            <v>0</v>
          </cell>
          <cell r="Q33">
            <v>0.44</v>
          </cell>
          <cell r="R33">
            <v>1256.0999999999999</v>
          </cell>
        </row>
      </sheetData>
      <sheetData sheetId="15"/>
      <sheetData sheetId="16">
        <row r="34">
          <cell r="D34">
            <v>2803.69</v>
          </cell>
          <cell r="E34">
            <v>62.82</v>
          </cell>
          <cell r="F34">
            <v>1885.79</v>
          </cell>
          <cell r="G34">
            <v>0</v>
          </cell>
          <cell r="H34">
            <v>0</v>
          </cell>
          <cell r="I34">
            <v>855.08</v>
          </cell>
          <cell r="J34">
            <v>0</v>
          </cell>
          <cell r="K34">
            <v>0</v>
          </cell>
          <cell r="P34">
            <v>0</v>
          </cell>
          <cell r="Q34">
            <v>0.4</v>
          </cell>
          <cell r="R34">
            <v>0</v>
          </cell>
        </row>
      </sheetData>
      <sheetData sheetId="17">
        <row r="32">
          <cell r="E32">
            <v>985.16000000000008</v>
          </cell>
          <cell r="F32">
            <v>2023.3200000000002</v>
          </cell>
          <cell r="H32">
            <v>0</v>
          </cell>
          <cell r="I32">
            <v>3626.38</v>
          </cell>
          <cell r="J32">
            <v>0</v>
          </cell>
          <cell r="K32">
            <v>0</v>
          </cell>
          <cell r="P32">
            <v>0</v>
          </cell>
          <cell r="Q32">
            <v>0.33</v>
          </cell>
          <cell r="R32">
            <v>0</v>
          </cell>
        </row>
      </sheetData>
      <sheetData sheetId="18"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  <cell r="R40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1C96-1FF4-4A0C-9DB8-B092FA389DD0}">
  <sheetPr>
    <pageSetUpPr fitToPage="1"/>
  </sheetPr>
  <dimension ref="A1:N45"/>
  <sheetViews>
    <sheetView workbookViewId="0">
      <pane ySplit="7" topLeftCell="A8" activePane="bottomLeft" state="frozen"/>
      <selection pane="bottomLeft" activeCell="J12" sqref="J12"/>
    </sheetView>
  </sheetViews>
  <sheetFormatPr defaultRowHeight="14.4" x14ac:dyDescent="0.3"/>
  <cols>
    <col min="2" max="2" width="19.33203125" bestFit="1" customWidth="1"/>
    <col min="6" max="6" width="10.6640625" bestFit="1" customWidth="1"/>
    <col min="7" max="7" width="4.6640625" customWidth="1"/>
    <col min="8" max="8" width="10.6640625" bestFit="1" customWidth="1"/>
    <col min="9" max="9" width="5.44140625" customWidth="1"/>
    <col min="10" max="10" width="13.33203125" bestFit="1" customWidth="1"/>
    <col min="12" max="13" width="10.109375" bestFit="1" customWidth="1"/>
    <col min="258" max="258" width="19.33203125" bestFit="1" customWidth="1"/>
    <col min="262" max="262" width="10.6640625" bestFit="1" customWidth="1"/>
    <col min="263" max="263" width="4.6640625" customWidth="1"/>
    <col min="264" max="264" width="10.6640625" bestFit="1" customWidth="1"/>
    <col min="265" max="265" width="5.44140625" customWidth="1"/>
    <col min="266" max="266" width="13.33203125" bestFit="1" customWidth="1"/>
    <col min="268" max="269" width="10.109375" bestFit="1" customWidth="1"/>
    <col min="514" max="514" width="19.33203125" bestFit="1" customWidth="1"/>
    <col min="518" max="518" width="10.6640625" bestFit="1" customWidth="1"/>
    <col min="519" max="519" width="4.6640625" customWidth="1"/>
    <col min="520" max="520" width="10.6640625" bestFit="1" customWidth="1"/>
    <col min="521" max="521" width="5.44140625" customWidth="1"/>
    <col min="522" max="522" width="13.33203125" bestFit="1" customWidth="1"/>
    <col min="524" max="525" width="10.109375" bestFit="1" customWidth="1"/>
    <col min="770" max="770" width="19.33203125" bestFit="1" customWidth="1"/>
    <col min="774" max="774" width="10.6640625" bestFit="1" customWidth="1"/>
    <col min="775" max="775" width="4.6640625" customWidth="1"/>
    <col min="776" max="776" width="10.6640625" bestFit="1" customWidth="1"/>
    <col min="777" max="777" width="5.44140625" customWidth="1"/>
    <col min="778" max="778" width="13.33203125" bestFit="1" customWidth="1"/>
    <col min="780" max="781" width="10.109375" bestFit="1" customWidth="1"/>
    <col min="1026" max="1026" width="19.33203125" bestFit="1" customWidth="1"/>
    <col min="1030" max="1030" width="10.6640625" bestFit="1" customWidth="1"/>
    <col min="1031" max="1031" width="4.6640625" customWidth="1"/>
    <col min="1032" max="1032" width="10.6640625" bestFit="1" customWidth="1"/>
    <col min="1033" max="1033" width="5.44140625" customWidth="1"/>
    <col min="1034" max="1034" width="13.33203125" bestFit="1" customWidth="1"/>
    <col min="1036" max="1037" width="10.109375" bestFit="1" customWidth="1"/>
    <col min="1282" max="1282" width="19.33203125" bestFit="1" customWidth="1"/>
    <col min="1286" max="1286" width="10.6640625" bestFit="1" customWidth="1"/>
    <col min="1287" max="1287" width="4.6640625" customWidth="1"/>
    <col min="1288" max="1288" width="10.6640625" bestFit="1" customWidth="1"/>
    <col min="1289" max="1289" width="5.44140625" customWidth="1"/>
    <col min="1290" max="1290" width="13.33203125" bestFit="1" customWidth="1"/>
    <col min="1292" max="1293" width="10.109375" bestFit="1" customWidth="1"/>
    <col min="1538" max="1538" width="19.33203125" bestFit="1" customWidth="1"/>
    <col min="1542" max="1542" width="10.6640625" bestFit="1" customWidth="1"/>
    <col min="1543" max="1543" width="4.6640625" customWidth="1"/>
    <col min="1544" max="1544" width="10.6640625" bestFit="1" customWidth="1"/>
    <col min="1545" max="1545" width="5.44140625" customWidth="1"/>
    <col min="1546" max="1546" width="13.33203125" bestFit="1" customWidth="1"/>
    <col min="1548" max="1549" width="10.109375" bestFit="1" customWidth="1"/>
    <col min="1794" max="1794" width="19.33203125" bestFit="1" customWidth="1"/>
    <col min="1798" max="1798" width="10.6640625" bestFit="1" customWidth="1"/>
    <col min="1799" max="1799" width="4.6640625" customWidth="1"/>
    <col min="1800" max="1800" width="10.6640625" bestFit="1" customWidth="1"/>
    <col min="1801" max="1801" width="5.44140625" customWidth="1"/>
    <col min="1802" max="1802" width="13.33203125" bestFit="1" customWidth="1"/>
    <col min="1804" max="1805" width="10.109375" bestFit="1" customWidth="1"/>
    <col min="2050" max="2050" width="19.33203125" bestFit="1" customWidth="1"/>
    <col min="2054" max="2054" width="10.6640625" bestFit="1" customWidth="1"/>
    <col min="2055" max="2055" width="4.6640625" customWidth="1"/>
    <col min="2056" max="2056" width="10.6640625" bestFit="1" customWidth="1"/>
    <col min="2057" max="2057" width="5.44140625" customWidth="1"/>
    <col min="2058" max="2058" width="13.33203125" bestFit="1" customWidth="1"/>
    <col min="2060" max="2061" width="10.109375" bestFit="1" customWidth="1"/>
    <col min="2306" max="2306" width="19.33203125" bestFit="1" customWidth="1"/>
    <col min="2310" max="2310" width="10.6640625" bestFit="1" customWidth="1"/>
    <col min="2311" max="2311" width="4.6640625" customWidth="1"/>
    <col min="2312" max="2312" width="10.6640625" bestFit="1" customWidth="1"/>
    <col min="2313" max="2313" width="5.44140625" customWidth="1"/>
    <col min="2314" max="2314" width="13.33203125" bestFit="1" customWidth="1"/>
    <col min="2316" max="2317" width="10.109375" bestFit="1" customWidth="1"/>
    <col min="2562" max="2562" width="19.33203125" bestFit="1" customWidth="1"/>
    <col min="2566" max="2566" width="10.6640625" bestFit="1" customWidth="1"/>
    <col min="2567" max="2567" width="4.6640625" customWidth="1"/>
    <col min="2568" max="2568" width="10.6640625" bestFit="1" customWidth="1"/>
    <col min="2569" max="2569" width="5.44140625" customWidth="1"/>
    <col min="2570" max="2570" width="13.33203125" bestFit="1" customWidth="1"/>
    <col min="2572" max="2573" width="10.109375" bestFit="1" customWidth="1"/>
    <col min="2818" max="2818" width="19.33203125" bestFit="1" customWidth="1"/>
    <col min="2822" max="2822" width="10.6640625" bestFit="1" customWidth="1"/>
    <col min="2823" max="2823" width="4.6640625" customWidth="1"/>
    <col min="2824" max="2824" width="10.6640625" bestFit="1" customWidth="1"/>
    <col min="2825" max="2825" width="5.44140625" customWidth="1"/>
    <col min="2826" max="2826" width="13.33203125" bestFit="1" customWidth="1"/>
    <col min="2828" max="2829" width="10.109375" bestFit="1" customWidth="1"/>
    <col min="3074" max="3074" width="19.33203125" bestFit="1" customWidth="1"/>
    <col min="3078" max="3078" width="10.6640625" bestFit="1" customWidth="1"/>
    <col min="3079" max="3079" width="4.6640625" customWidth="1"/>
    <col min="3080" max="3080" width="10.6640625" bestFit="1" customWidth="1"/>
    <col min="3081" max="3081" width="5.44140625" customWidth="1"/>
    <col min="3082" max="3082" width="13.33203125" bestFit="1" customWidth="1"/>
    <col min="3084" max="3085" width="10.109375" bestFit="1" customWidth="1"/>
    <col min="3330" max="3330" width="19.33203125" bestFit="1" customWidth="1"/>
    <col min="3334" max="3334" width="10.6640625" bestFit="1" customWidth="1"/>
    <col min="3335" max="3335" width="4.6640625" customWidth="1"/>
    <col min="3336" max="3336" width="10.6640625" bestFit="1" customWidth="1"/>
    <col min="3337" max="3337" width="5.44140625" customWidth="1"/>
    <col min="3338" max="3338" width="13.33203125" bestFit="1" customWidth="1"/>
    <col min="3340" max="3341" width="10.109375" bestFit="1" customWidth="1"/>
    <col min="3586" max="3586" width="19.33203125" bestFit="1" customWidth="1"/>
    <col min="3590" max="3590" width="10.6640625" bestFit="1" customWidth="1"/>
    <col min="3591" max="3591" width="4.6640625" customWidth="1"/>
    <col min="3592" max="3592" width="10.6640625" bestFit="1" customWidth="1"/>
    <col min="3593" max="3593" width="5.44140625" customWidth="1"/>
    <col min="3594" max="3594" width="13.33203125" bestFit="1" customWidth="1"/>
    <col min="3596" max="3597" width="10.109375" bestFit="1" customWidth="1"/>
    <col min="3842" max="3842" width="19.33203125" bestFit="1" customWidth="1"/>
    <col min="3846" max="3846" width="10.6640625" bestFit="1" customWidth="1"/>
    <col min="3847" max="3847" width="4.6640625" customWidth="1"/>
    <col min="3848" max="3848" width="10.6640625" bestFit="1" customWidth="1"/>
    <col min="3849" max="3849" width="5.44140625" customWidth="1"/>
    <col min="3850" max="3850" width="13.33203125" bestFit="1" customWidth="1"/>
    <col min="3852" max="3853" width="10.109375" bestFit="1" customWidth="1"/>
    <col min="4098" max="4098" width="19.33203125" bestFit="1" customWidth="1"/>
    <col min="4102" max="4102" width="10.6640625" bestFit="1" customWidth="1"/>
    <col min="4103" max="4103" width="4.6640625" customWidth="1"/>
    <col min="4104" max="4104" width="10.6640625" bestFit="1" customWidth="1"/>
    <col min="4105" max="4105" width="5.44140625" customWidth="1"/>
    <col min="4106" max="4106" width="13.33203125" bestFit="1" customWidth="1"/>
    <col min="4108" max="4109" width="10.109375" bestFit="1" customWidth="1"/>
    <col min="4354" max="4354" width="19.33203125" bestFit="1" customWidth="1"/>
    <col min="4358" max="4358" width="10.6640625" bestFit="1" customWidth="1"/>
    <col min="4359" max="4359" width="4.6640625" customWidth="1"/>
    <col min="4360" max="4360" width="10.6640625" bestFit="1" customWidth="1"/>
    <col min="4361" max="4361" width="5.44140625" customWidth="1"/>
    <col min="4362" max="4362" width="13.33203125" bestFit="1" customWidth="1"/>
    <col min="4364" max="4365" width="10.109375" bestFit="1" customWidth="1"/>
    <col min="4610" max="4610" width="19.33203125" bestFit="1" customWidth="1"/>
    <col min="4614" max="4614" width="10.6640625" bestFit="1" customWidth="1"/>
    <col min="4615" max="4615" width="4.6640625" customWidth="1"/>
    <col min="4616" max="4616" width="10.6640625" bestFit="1" customWidth="1"/>
    <col min="4617" max="4617" width="5.44140625" customWidth="1"/>
    <col min="4618" max="4618" width="13.33203125" bestFit="1" customWidth="1"/>
    <col min="4620" max="4621" width="10.109375" bestFit="1" customWidth="1"/>
    <col min="4866" max="4866" width="19.33203125" bestFit="1" customWidth="1"/>
    <col min="4870" max="4870" width="10.6640625" bestFit="1" customWidth="1"/>
    <col min="4871" max="4871" width="4.6640625" customWidth="1"/>
    <col min="4872" max="4872" width="10.6640625" bestFit="1" customWidth="1"/>
    <col min="4873" max="4873" width="5.44140625" customWidth="1"/>
    <col min="4874" max="4874" width="13.33203125" bestFit="1" customWidth="1"/>
    <col min="4876" max="4877" width="10.109375" bestFit="1" customWidth="1"/>
    <col min="5122" max="5122" width="19.33203125" bestFit="1" customWidth="1"/>
    <col min="5126" max="5126" width="10.6640625" bestFit="1" customWidth="1"/>
    <col min="5127" max="5127" width="4.6640625" customWidth="1"/>
    <col min="5128" max="5128" width="10.6640625" bestFit="1" customWidth="1"/>
    <col min="5129" max="5129" width="5.44140625" customWidth="1"/>
    <col min="5130" max="5130" width="13.33203125" bestFit="1" customWidth="1"/>
    <col min="5132" max="5133" width="10.109375" bestFit="1" customWidth="1"/>
    <col min="5378" max="5378" width="19.33203125" bestFit="1" customWidth="1"/>
    <col min="5382" max="5382" width="10.6640625" bestFit="1" customWidth="1"/>
    <col min="5383" max="5383" width="4.6640625" customWidth="1"/>
    <col min="5384" max="5384" width="10.6640625" bestFit="1" customWidth="1"/>
    <col min="5385" max="5385" width="5.44140625" customWidth="1"/>
    <col min="5386" max="5386" width="13.33203125" bestFit="1" customWidth="1"/>
    <col min="5388" max="5389" width="10.109375" bestFit="1" customWidth="1"/>
    <col min="5634" max="5634" width="19.33203125" bestFit="1" customWidth="1"/>
    <col min="5638" max="5638" width="10.6640625" bestFit="1" customWidth="1"/>
    <col min="5639" max="5639" width="4.6640625" customWidth="1"/>
    <col min="5640" max="5640" width="10.6640625" bestFit="1" customWidth="1"/>
    <col min="5641" max="5641" width="5.44140625" customWidth="1"/>
    <col min="5642" max="5642" width="13.33203125" bestFit="1" customWidth="1"/>
    <col min="5644" max="5645" width="10.109375" bestFit="1" customWidth="1"/>
    <col min="5890" max="5890" width="19.33203125" bestFit="1" customWidth="1"/>
    <col min="5894" max="5894" width="10.6640625" bestFit="1" customWidth="1"/>
    <col min="5895" max="5895" width="4.6640625" customWidth="1"/>
    <col min="5896" max="5896" width="10.6640625" bestFit="1" customWidth="1"/>
    <col min="5897" max="5897" width="5.44140625" customWidth="1"/>
    <col min="5898" max="5898" width="13.33203125" bestFit="1" customWidth="1"/>
    <col min="5900" max="5901" width="10.109375" bestFit="1" customWidth="1"/>
    <col min="6146" max="6146" width="19.33203125" bestFit="1" customWidth="1"/>
    <col min="6150" max="6150" width="10.6640625" bestFit="1" customWidth="1"/>
    <col min="6151" max="6151" width="4.6640625" customWidth="1"/>
    <col min="6152" max="6152" width="10.6640625" bestFit="1" customWidth="1"/>
    <col min="6153" max="6153" width="5.44140625" customWidth="1"/>
    <col min="6154" max="6154" width="13.33203125" bestFit="1" customWidth="1"/>
    <col min="6156" max="6157" width="10.109375" bestFit="1" customWidth="1"/>
    <col min="6402" max="6402" width="19.33203125" bestFit="1" customWidth="1"/>
    <col min="6406" max="6406" width="10.6640625" bestFit="1" customWidth="1"/>
    <col min="6407" max="6407" width="4.6640625" customWidth="1"/>
    <col min="6408" max="6408" width="10.6640625" bestFit="1" customWidth="1"/>
    <col min="6409" max="6409" width="5.44140625" customWidth="1"/>
    <col min="6410" max="6410" width="13.33203125" bestFit="1" customWidth="1"/>
    <col min="6412" max="6413" width="10.109375" bestFit="1" customWidth="1"/>
    <col min="6658" max="6658" width="19.33203125" bestFit="1" customWidth="1"/>
    <col min="6662" max="6662" width="10.6640625" bestFit="1" customWidth="1"/>
    <col min="6663" max="6663" width="4.6640625" customWidth="1"/>
    <col min="6664" max="6664" width="10.6640625" bestFit="1" customWidth="1"/>
    <col min="6665" max="6665" width="5.44140625" customWidth="1"/>
    <col min="6666" max="6666" width="13.33203125" bestFit="1" customWidth="1"/>
    <col min="6668" max="6669" width="10.109375" bestFit="1" customWidth="1"/>
    <col min="6914" max="6914" width="19.33203125" bestFit="1" customWidth="1"/>
    <col min="6918" max="6918" width="10.6640625" bestFit="1" customWidth="1"/>
    <col min="6919" max="6919" width="4.6640625" customWidth="1"/>
    <col min="6920" max="6920" width="10.6640625" bestFit="1" customWidth="1"/>
    <col min="6921" max="6921" width="5.44140625" customWidth="1"/>
    <col min="6922" max="6922" width="13.33203125" bestFit="1" customWidth="1"/>
    <col min="6924" max="6925" width="10.109375" bestFit="1" customWidth="1"/>
    <col min="7170" max="7170" width="19.33203125" bestFit="1" customWidth="1"/>
    <col min="7174" max="7174" width="10.6640625" bestFit="1" customWidth="1"/>
    <col min="7175" max="7175" width="4.6640625" customWidth="1"/>
    <col min="7176" max="7176" width="10.6640625" bestFit="1" customWidth="1"/>
    <col min="7177" max="7177" width="5.44140625" customWidth="1"/>
    <col min="7178" max="7178" width="13.33203125" bestFit="1" customWidth="1"/>
    <col min="7180" max="7181" width="10.109375" bestFit="1" customWidth="1"/>
    <col min="7426" max="7426" width="19.33203125" bestFit="1" customWidth="1"/>
    <col min="7430" max="7430" width="10.6640625" bestFit="1" customWidth="1"/>
    <col min="7431" max="7431" width="4.6640625" customWidth="1"/>
    <col min="7432" max="7432" width="10.6640625" bestFit="1" customWidth="1"/>
    <col min="7433" max="7433" width="5.44140625" customWidth="1"/>
    <col min="7434" max="7434" width="13.33203125" bestFit="1" customWidth="1"/>
    <col min="7436" max="7437" width="10.109375" bestFit="1" customWidth="1"/>
    <col min="7682" max="7682" width="19.33203125" bestFit="1" customWidth="1"/>
    <col min="7686" max="7686" width="10.6640625" bestFit="1" customWidth="1"/>
    <col min="7687" max="7687" width="4.6640625" customWidth="1"/>
    <col min="7688" max="7688" width="10.6640625" bestFit="1" customWidth="1"/>
    <col min="7689" max="7689" width="5.44140625" customWidth="1"/>
    <col min="7690" max="7690" width="13.33203125" bestFit="1" customWidth="1"/>
    <col min="7692" max="7693" width="10.109375" bestFit="1" customWidth="1"/>
    <col min="7938" max="7938" width="19.33203125" bestFit="1" customWidth="1"/>
    <col min="7942" max="7942" width="10.6640625" bestFit="1" customWidth="1"/>
    <col min="7943" max="7943" width="4.6640625" customWidth="1"/>
    <col min="7944" max="7944" width="10.6640625" bestFit="1" customWidth="1"/>
    <col min="7945" max="7945" width="5.44140625" customWidth="1"/>
    <col min="7946" max="7946" width="13.33203125" bestFit="1" customWidth="1"/>
    <col min="7948" max="7949" width="10.109375" bestFit="1" customWidth="1"/>
    <col min="8194" max="8194" width="19.33203125" bestFit="1" customWidth="1"/>
    <col min="8198" max="8198" width="10.6640625" bestFit="1" customWidth="1"/>
    <col min="8199" max="8199" width="4.6640625" customWidth="1"/>
    <col min="8200" max="8200" width="10.6640625" bestFit="1" customWidth="1"/>
    <col min="8201" max="8201" width="5.44140625" customWidth="1"/>
    <col min="8202" max="8202" width="13.33203125" bestFit="1" customWidth="1"/>
    <col min="8204" max="8205" width="10.109375" bestFit="1" customWidth="1"/>
    <col min="8450" max="8450" width="19.33203125" bestFit="1" customWidth="1"/>
    <col min="8454" max="8454" width="10.6640625" bestFit="1" customWidth="1"/>
    <col min="8455" max="8455" width="4.6640625" customWidth="1"/>
    <col min="8456" max="8456" width="10.6640625" bestFit="1" customWidth="1"/>
    <col min="8457" max="8457" width="5.44140625" customWidth="1"/>
    <col min="8458" max="8458" width="13.33203125" bestFit="1" customWidth="1"/>
    <col min="8460" max="8461" width="10.109375" bestFit="1" customWidth="1"/>
    <col min="8706" max="8706" width="19.33203125" bestFit="1" customWidth="1"/>
    <col min="8710" max="8710" width="10.6640625" bestFit="1" customWidth="1"/>
    <col min="8711" max="8711" width="4.6640625" customWidth="1"/>
    <col min="8712" max="8712" width="10.6640625" bestFit="1" customWidth="1"/>
    <col min="8713" max="8713" width="5.44140625" customWidth="1"/>
    <col min="8714" max="8714" width="13.33203125" bestFit="1" customWidth="1"/>
    <col min="8716" max="8717" width="10.109375" bestFit="1" customWidth="1"/>
    <col min="8962" max="8962" width="19.33203125" bestFit="1" customWidth="1"/>
    <col min="8966" max="8966" width="10.6640625" bestFit="1" customWidth="1"/>
    <col min="8967" max="8967" width="4.6640625" customWidth="1"/>
    <col min="8968" max="8968" width="10.6640625" bestFit="1" customWidth="1"/>
    <col min="8969" max="8969" width="5.44140625" customWidth="1"/>
    <col min="8970" max="8970" width="13.33203125" bestFit="1" customWidth="1"/>
    <col min="8972" max="8973" width="10.109375" bestFit="1" customWidth="1"/>
    <col min="9218" max="9218" width="19.33203125" bestFit="1" customWidth="1"/>
    <col min="9222" max="9222" width="10.6640625" bestFit="1" customWidth="1"/>
    <col min="9223" max="9223" width="4.6640625" customWidth="1"/>
    <col min="9224" max="9224" width="10.6640625" bestFit="1" customWidth="1"/>
    <col min="9225" max="9225" width="5.44140625" customWidth="1"/>
    <col min="9226" max="9226" width="13.33203125" bestFit="1" customWidth="1"/>
    <col min="9228" max="9229" width="10.109375" bestFit="1" customWidth="1"/>
    <col min="9474" max="9474" width="19.33203125" bestFit="1" customWidth="1"/>
    <col min="9478" max="9478" width="10.6640625" bestFit="1" customWidth="1"/>
    <col min="9479" max="9479" width="4.6640625" customWidth="1"/>
    <col min="9480" max="9480" width="10.6640625" bestFit="1" customWidth="1"/>
    <col min="9481" max="9481" width="5.44140625" customWidth="1"/>
    <col min="9482" max="9482" width="13.33203125" bestFit="1" customWidth="1"/>
    <col min="9484" max="9485" width="10.109375" bestFit="1" customWidth="1"/>
    <col min="9730" max="9730" width="19.33203125" bestFit="1" customWidth="1"/>
    <col min="9734" max="9734" width="10.6640625" bestFit="1" customWidth="1"/>
    <col min="9735" max="9735" width="4.6640625" customWidth="1"/>
    <col min="9736" max="9736" width="10.6640625" bestFit="1" customWidth="1"/>
    <col min="9737" max="9737" width="5.44140625" customWidth="1"/>
    <col min="9738" max="9738" width="13.33203125" bestFit="1" customWidth="1"/>
    <col min="9740" max="9741" width="10.109375" bestFit="1" customWidth="1"/>
    <col min="9986" max="9986" width="19.33203125" bestFit="1" customWidth="1"/>
    <col min="9990" max="9990" width="10.6640625" bestFit="1" customWidth="1"/>
    <col min="9991" max="9991" width="4.6640625" customWidth="1"/>
    <col min="9992" max="9992" width="10.6640625" bestFit="1" customWidth="1"/>
    <col min="9993" max="9993" width="5.44140625" customWidth="1"/>
    <col min="9994" max="9994" width="13.33203125" bestFit="1" customWidth="1"/>
    <col min="9996" max="9997" width="10.109375" bestFit="1" customWidth="1"/>
    <col min="10242" max="10242" width="19.33203125" bestFit="1" customWidth="1"/>
    <col min="10246" max="10246" width="10.6640625" bestFit="1" customWidth="1"/>
    <col min="10247" max="10247" width="4.6640625" customWidth="1"/>
    <col min="10248" max="10248" width="10.6640625" bestFit="1" customWidth="1"/>
    <col min="10249" max="10249" width="5.44140625" customWidth="1"/>
    <col min="10250" max="10250" width="13.33203125" bestFit="1" customWidth="1"/>
    <col min="10252" max="10253" width="10.109375" bestFit="1" customWidth="1"/>
    <col min="10498" max="10498" width="19.33203125" bestFit="1" customWidth="1"/>
    <col min="10502" max="10502" width="10.6640625" bestFit="1" customWidth="1"/>
    <col min="10503" max="10503" width="4.6640625" customWidth="1"/>
    <col min="10504" max="10504" width="10.6640625" bestFit="1" customWidth="1"/>
    <col min="10505" max="10505" width="5.44140625" customWidth="1"/>
    <col min="10506" max="10506" width="13.33203125" bestFit="1" customWidth="1"/>
    <col min="10508" max="10509" width="10.109375" bestFit="1" customWidth="1"/>
    <col min="10754" max="10754" width="19.33203125" bestFit="1" customWidth="1"/>
    <col min="10758" max="10758" width="10.6640625" bestFit="1" customWidth="1"/>
    <col min="10759" max="10759" width="4.6640625" customWidth="1"/>
    <col min="10760" max="10760" width="10.6640625" bestFit="1" customWidth="1"/>
    <col min="10761" max="10761" width="5.44140625" customWidth="1"/>
    <col min="10762" max="10762" width="13.33203125" bestFit="1" customWidth="1"/>
    <col min="10764" max="10765" width="10.109375" bestFit="1" customWidth="1"/>
    <col min="11010" max="11010" width="19.33203125" bestFit="1" customWidth="1"/>
    <col min="11014" max="11014" width="10.6640625" bestFit="1" customWidth="1"/>
    <col min="11015" max="11015" width="4.6640625" customWidth="1"/>
    <col min="11016" max="11016" width="10.6640625" bestFit="1" customWidth="1"/>
    <col min="11017" max="11017" width="5.44140625" customWidth="1"/>
    <col min="11018" max="11018" width="13.33203125" bestFit="1" customWidth="1"/>
    <col min="11020" max="11021" width="10.109375" bestFit="1" customWidth="1"/>
    <col min="11266" max="11266" width="19.33203125" bestFit="1" customWidth="1"/>
    <col min="11270" max="11270" width="10.6640625" bestFit="1" customWidth="1"/>
    <col min="11271" max="11271" width="4.6640625" customWidth="1"/>
    <col min="11272" max="11272" width="10.6640625" bestFit="1" customWidth="1"/>
    <col min="11273" max="11273" width="5.44140625" customWidth="1"/>
    <col min="11274" max="11274" width="13.33203125" bestFit="1" customWidth="1"/>
    <col min="11276" max="11277" width="10.109375" bestFit="1" customWidth="1"/>
    <col min="11522" max="11522" width="19.33203125" bestFit="1" customWidth="1"/>
    <col min="11526" max="11526" width="10.6640625" bestFit="1" customWidth="1"/>
    <col min="11527" max="11527" width="4.6640625" customWidth="1"/>
    <col min="11528" max="11528" width="10.6640625" bestFit="1" customWidth="1"/>
    <col min="11529" max="11529" width="5.44140625" customWidth="1"/>
    <col min="11530" max="11530" width="13.33203125" bestFit="1" customWidth="1"/>
    <col min="11532" max="11533" width="10.109375" bestFit="1" customWidth="1"/>
    <col min="11778" max="11778" width="19.33203125" bestFit="1" customWidth="1"/>
    <col min="11782" max="11782" width="10.6640625" bestFit="1" customWidth="1"/>
    <col min="11783" max="11783" width="4.6640625" customWidth="1"/>
    <col min="11784" max="11784" width="10.6640625" bestFit="1" customWidth="1"/>
    <col min="11785" max="11785" width="5.44140625" customWidth="1"/>
    <col min="11786" max="11786" width="13.33203125" bestFit="1" customWidth="1"/>
    <col min="11788" max="11789" width="10.109375" bestFit="1" customWidth="1"/>
    <col min="12034" max="12034" width="19.33203125" bestFit="1" customWidth="1"/>
    <col min="12038" max="12038" width="10.6640625" bestFit="1" customWidth="1"/>
    <col min="12039" max="12039" width="4.6640625" customWidth="1"/>
    <col min="12040" max="12040" width="10.6640625" bestFit="1" customWidth="1"/>
    <col min="12041" max="12041" width="5.44140625" customWidth="1"/>
    <col min="12042" max="12042" width="13.33203125" bestFit="1" customWidth="1"/>
    <col min="12044" max="12045" width="10.109375" bestFit="1" customWidth="1"/>
    <col min="12290" max="12290" width="19.33203125" bestFit="1" customWidth="1"/>
    <col min="12294" max="12294" width="10.6640625" bestFit="1" customWidth="1"/>
    <col min="12295" max="12295" width="4.6640625" customWidth="1"/>
    <col min="12296" max="12296" width="10.6640625" bestFit="1" customWidth="1"/>
    <col min="12297" max="12297" width="5.44140625" customWidth="1"/>
    <col min="12298" max="12298" width="13.33203125" bestFit="1" customWidth="1"/>
    <col min="12300" max="12301" width="10.109375" bestFit="1" customWidth="1"/>
    <col min="12546" max="12546" width="19.33203125" bestFit="1" customWidth="1"/>
    <col min="12550" max="12550" width="10.6640625" bestFit="1" customWidth="1"/>
    <col min="12551" max="12551" width="4.6640625" customWidth="1"/>
    <col min="12552" max="12552" width="10.6640625" bestFit="1" customWidth="1"/>
    <col min="12553" max="12553" width="5.44140625" customWidth="1"/>
    <col min="12554" max="12554" width="13.33203125" bestFit="1" customWidth="1"/>
    <col min="12556" max="12557" width="10.109375" bestFit="1" customWidth="1"/>
    <col min="12802" max="12802" width="19.33203125" bestFit="1" customWidth="1"/>
    <col min="12806" max="12806" width="10.6640625" bestFit="1" customWidth="1"/>
    <col min="12807" max="12807" width="4.6640625" customWidth="1"/>
    <col min="12808" max="12808" width="10.6640625" bestFit="1" customWidth="1"/>
    <col min="12809" max="12809" width="5.44140625" customWidth="1"/>
    <col min="12810" max="12810" width="13.33203125" bestFit="1" customWidth="1"/>
    <col min="12812" max="12813" width="10.109375" bestFit="1" customWidth="1"/>
    <col min="13058" max="13058" width="19.33203125" bestFit="1" customWidth="1"/>
    <col min="13062" max="13062" width="10.6640625" bestFit="1" customWidth="1"/>
    <col min="13063" max="13063" width="4.6640625" customWidth="1"/>
    <col min="13064" max="13064" width="10.6640625" bestFit="1" customWidth="1"/>
    <col min="13065" max="13065" width="5.44140625" customWidth="1"/>
    <col min="13066" max="13066" width="13.33203125" bestFit="1" customWidth="1"/>
    <col min="13068" max="13069" width="10.109375" bestFit="1" customWidth="1"/>
    <col min="13314" max="13314" width="19.33203125" bestFit="1" customWidth="1"/>
    <col min="13318" max="13318" width="10.6640625" bestFit="1" customWidth="1"/>
    <col min="13319" max="13319" width="4.6640625" customWidth="1"/>
    <col min="13320" max="13320" width="10.6640625" bestFit="1" customWidth="1"/>
    <col min="13321" max="13321" width="5.44140625" customWidth="1"/>
    <col min="13322" max="13322" width="13.33203125" bestFit="1" customWidth="1"/>
    <col min="13324" max="13325" width="10.109375" bestFit="1" customWidth="1"/>
    <col min="13570" max="13570" width="19.33203125" bestFit="1" customWidth="1"/>
    <col min="13574" max="13574" width="10.6640625" bestFit="1" customWidth="1"/>
    <col min="13575" max="13575" width="4.6640625" customWidth="1"/>
    <col min="13576" max="13576" width="10.6640625" bestFit="1" customWidth="1"/>
    <col min="13577" max="13577" width="5.44140625" customWidth="1"/>
    <col min="13578" max="13578" width="13.33203125" bestFit="1" customWidth="1"/>
    <col min="13580" max="13581" width="10.109375" bestFit="1" customWidth="1"/>
    <col min="13826" max="13826" width="19.33203125" bestFit="1" customWidth="1"/>
    <col min="13830" max="13830" width="10.6640625" bestFit="1" customWidth="1"/>
    <col min="13831" max="13831" width="4.6640625" customWidth="1"/>
    <col min="13832" max="13832" width="10.6640625" bestFit="1" customWidth="1"/>
    <col min="13833" max="13833" width="5.44140625" customWidth="1"/>
    <col min="13834" max="13834" width="13.33203125" bestFit="1" customWidth="1"/>
    <col min="13836" max="13837" width="10.109375" bestFit="1" customWidth="1"/>
    <col min="14082" max="14082" width="19.33203125" bestFit="1" customWidth="1"/>
    <col min="14086" max="14086" width="10.6640625" bestFit="1" customWidth="1"/>
    <col min="14087" max="14087" width="4.6640625" customWidth="1"/>
    <col min="14088" max="14088" width="10.6640625" bestFit="1" customWidth="1"/>
    <col min="14089" max="14089" width="5.44140625" customWidth="1"/>
    <col min="14090" max="14090" width="13.33203125" bestFit="1" customWidth="1"/>
    <col min="14092" max="14093" width="10.109375" bestFit="1" customWidth="1"/>
    <col min="14338" max="14338" width="19.33203125" bestFit="1" customWidth="1"/>
    <col min="14342" max="14342" width="10.6640625" bestFit="1" customWidth="1"/>
    <col min="14343" max="14343" width="4.6640625" customWidth="1"/>
    <col min="14344" max="14344" width="10.6640625" bestFit="1" customWidth="1"/>
    <col min="14345" max="14345" width="5.44140625" customWidth="1"/>
    <col min="14346" max="14346" width="13.33203125" bestFit="1" customWidth="1"/>
    <col min="14348" max="14349" width="10.109375" bestFit="1" customWidth="1"/>
    <col min="14594" max="14594" width="19.33203125" bestFit="1" customWidth="1"/>
    <col min="14598" max="14598" width="10.6640625" bestFit="1" customWidth="1"/>
    <col min="14599" max="14599" width="4.6640625" customWidth="1"/>
    <col min="14600" max="14600" width="10.6640625" bestFit="1" customWidth="1"/>
    <col min="14601" max="14601" width="5.44140625" customWidth="1"/>
    <col min="14602" max="14602" width="13.33203125" bestFit="1" customWidth="1"/>
    <col min="14604" max="14605" width="10.109375" bestFit="1" customWidth="1"/>
    <col min="14850" max="14850" width="19.33203125" bestFit="1" customWidth="1"/>
    <col min="14854" max="14854" width="10.6640625" bestFit="1" customWidth="1"/>
    <col min="14855" max="14855" width="4.6640625" customWidth="1"/>
    <col min="14856" max="14856" width="10.6640625" bestFit="1" customWidth="1"/>
    <col min="14857" max="14857" width="5.44140625" customWidth="1"/>
    <col min="14858" max="14858" width="13.33203125" bestFit="1" customWidth="1"/>
    <col min="14860" max="14861" width="10.109375" bestFit="1" customWidth="1"/>
    <col min="15106" max="15106" width="19.33203125" bestFit="1" customWidth="1"/>
    <col min="15110" max="15110" width="10.6640625" bestFit="1" customWidth="1"/>
    <col min="15111" max="15111" width="4.6640625" customWidth="1"/>
    <col min="15112" max="15112" width="10.6640625" bestFit="1" customWidth="1"/>
    <col min="15113" max="15113" width="5.44140625" customWidth="1"/>
    <col min="15114" max="15114" width="13.33203125" bestFit="1" customWidth="1"/>
    <col min="15116" max="15117" width="10.109375" bestFit="1" customWidth="1"/>
    <col min="15362" max="15362" width="19.33203125" bestFit="1" customWidth="1"/>
    <col min="15366" max="15366" width="10.6640625" bestFit="1" customWidth="1"/>
    <col min="15367" max="15367" width="4.6640625" customWidth="1"/>
    <col min="15368" max="15368" width="10.6640625" bestFit="1" customWidth="1"/>
    <col min="15369" max="15369" width="5.44140625" customWidth="1"/>
    <col min="15370" max="15370" width="13.33203125" bestFit="1" customWidth="1"/>
    <col min="15372" max="15373" width="10.109375" bestFit="1" customWidth="1"/>
    <col min="15618" max="15618" width="19.33203125" bestFit="1" customWidth="1"/>
    <col min="15622" max="15622" width="10.6640625" bestFit="1" customWidth="1"/>
    <col min="15623" max="15623" width="4.6640625" customWidth="1"/>
    <col min="15624" max="15624" width="10.6640625" bestFit="1" customWidth="1"/>
    <col min="15625" max="15625" width="5.44140625" customWidth="1"/>
    <col min="15626" max="15626" width="13.33203125" bestFit="1" customWidth="1"/>
    <col min="15628" max="15629" width="10.109375" bestFit="1" customWidth="1"/>
    <col min="15874" max="15874" width="19.33203125" bestFit="1" customWidth="1"/>
    <col min="15878" max="15878" width="10.6640625" bestFit="1" customWidth="1"/>
    <col min="15879" max="15879" width="4.6640625" customWidth="1"/>
    <col min="15880" max="15880" width="10.6640625" bestFit="1" customWidth="1"/>
    <col min="15881" max="15881" width="5.44140625" customWidth="1"/>
    <col min="15882" max="15882" width="13.33203125" bestFit="1" customWidth="1"/>
    <col min="15884" max="15885" width="10.109375" bestFit="1" customWidth="1"/>
    <col min="16130" max="16130" width="19.33203125" bestFit="1" customWidth="1"/>
    <col min="16134" max="16134" width="10.6640625" bestFit="1" customWidth="1"/>
    <col min="16135" max="16135" width="4.6640625" customWidth="1"/>
    <col min="16136" max="16136" width="10.6640625" bestFit="1" customWidth="1"/>
    <col min="16137" max="16137" width="5.44140625" customWidth="1"/>
    <col min="16138" max="16138" width="13.33203125" bestFit="1" customWidth="1"/>
    <col min="16140" max="16141" width="10.109375" bestFit="1" customWidth="1"/>
  </cols>
  <sheetData>
    <row r="1" spans="1:10" x14ac:dyDescent="0.3">
      <c r="A1" s="1"/>
    </row>
    <row r="2" spans="1:10" ht="18.75" customHeight="1" x14ac:dyDescent="0.3">
      <c r="C2" s="2" t="s">
        <v>0</v>
      </c>
    </row>
    <row r="3" spans="1:10" ht="18.75" customHeight="1" x14ac:dyDescent="0.3">
      <c r="C3" s="2"/>
    </row>
    <row r="4" spans="1:10" x14ac:dyDescent="0.3">
      <c r="F4" s="3" t="s">
        <v>1</v>
      </c>
      <c r="G4" s="3"/>
      <c r="H4" s="1" t="s">
        <v>2</v>
      </c>
      <c r="I4" s="1"/>
      <c r="J4" s="4" t="s">
        <v>3</v>
      </c>
    </row>
    <row r="5" spans="1:10" x14ac:dyDescent="0.3">
      <c r="F5" s="3" t="s">
        <v>4</v>
      </c>
      <c r="G5" s="3"/>
      <c r="H5" s="5" t="s">
        <v>5</v>
      </c>
      <c r="I5" s="5"/>
      <c r="J5" s="4" t="s">
        <v>6</v>
      </c>
    </row>
    <row r="6" spans="1:10" x14ac:dyDescent="0.3">
      <c r="F6" s="3"/>
      <c r="G6" s="3"/>
      <c r="H6" s="5" t="s">
        <v>43</v>
      </c>
      <c r="I6" s="5"/>
      <c r="J6" s="5" t="s">
        <v>63</v>
      </c>
    </row>
    <row r="7" spans="1:10" x14ac:dyDescent="0.3">
      <c r="F7" s="6" t="s">
        <v>8</v>
      </c>
      <c r="G7" s="3"/>
      <c r="H7" s="6" t="s">
        <v>8</v>
      </c>
      <c r="I7" s="7"/>
      <c r="J7" s="6" t="s">
        <v>8</v>
      </c>
    </row>
    <row r="9" spans="1:10" x14ac:dyDescent="0.3">
      <c r="B9" t="s">
        <v>9</v>
      </c>
      <c r="F9" s="8">
        <v>32330</v>
      </c>
      <c r="G9" s="9"/>
      <c r="H9" s="9">
        <f>ROUND((F9/12)*11,-1)</f>
        <v>29640</v>
      </c>
      <c r="I9" s="9"/>
      <c r="J9" s="9">
        <v>25490.080000000002</v>
      </c>
    </row>
    <row r="10" spans="1:10" x14ac:dyDescent="0.3">
      <c r="F10" s="10"/>
      <c r="G10" s="9"/>
      <c r="H10" s="9"/>
      <c r="I10" s="9"/>
      <c r="J10" s="9"/>
    </row>
    <row r="11" spans="1:10" x14ac:dyDescent="0.3">
      <c r="B11" t="s">
        <v>10</v>
      </c>
      <c r="F11" s="8">
        <v>6350</v>
      </c>
      <c r="G11" s="9"/>
      <c r="H11" s="9">
        <f>ROUND((F11/12)*11,-1)</f>
        <v>5820</v>
      </c>
      <c r="I11" s="9"/>
      <c r="J11" s="9">
        <v>3237.19</v>
      </c>
    </row>
    <row r="12" spans="1:10" x14ac:dyDescent="0.3">
      <c r="F12" s="10"/>
      <c r="G12" s="9"/>
      <c r="H12" s="9"/>
      <c r="I12" s="9"/>
      <c r="J12" s="9"/>
    </row>
    <row r="13" spans="1:10" x14ac:dyDescent="0.3">
      <c r="B13" t="s">
        <v>11</v>
      </c>
      <c r="F13" s="8">
        <v>300</v>
      </c>
      <c r="G13" s="9"/>
      <c r="H13" s="9">
        <f>ROUND((F13/12)*11,-1)</f>
        <v>280</v>
      </c>
      <c r="I13" s="9"/>
      <c r="J13" s="9">
        <v>38.700000000000003</v>
      </c>
    </row>
    <row r="14" spans="1:10" x14ac:dyDescent="0.3">
      <c r="F14" s="10"/>
      <c r="G14" s="9"/>
      <c r="H14" s="9"/>
      <c r="I14" s="9"/>
      <c r="J14" s="9"/>
    </row>
    <row r="15" spans="1:10" x14ac:dyDescent="0.3">
      <c r="B15" t="s">
        <v>12</v>
      </c>
      <c r="F15" s="8">
        <v>30740</v>
      </c>
      <c r="G15" s="9"/>
      <c r="H15" s="9">
        <f>ROUND((F15/12)*11,-1)</f>
        <v>28180</v>
      </c>
      <c r="I15" s="9"/>
      <c r="J15" s="9">
        <v>31796.58</v>
      </c>
    </row>
    <row r="16" spans="1:10" x14ac:dyDescent="0.3">
      <c r="F16" s="10"/>
      <c r="G16" s="9"/>
      <c r="H16" s="9"/>
      <c r="I16" s="9"/>
      <c r="J16" s="9"/>
    </row>
    <row r="17" spans="1:14" x14ac:dyDescent="0.3">
      <c r="B17" t="s">
        <v>13</v>
      </c>
      <c r="F17" s="8">
        <v>3260</v>
      </c>
      <c r="G17" s="9"/>
      <c r="H17" s="9">
        <f>ROUND((F17/12)*11,-1)</f>
        <v>2990</v>
      </c>
      <c r="I17" s="9"/>
      <c r="J17" s="9">
        <v>420</v>
      </c>
    </row>
    <row r="18" spans="1:14" x14ac:dyDescent="0.3">
      <c r="F18" s="10"/>
      <c r="G18" s="9"/>
      <c r="H18" s="9"/>
      <c r="I18" s="9"/>
      <c r="J18" s="9"/>
    </row>
    <row r="19" spans="1:14" x14ac:dyDescent="0.3">
      <c r="B19" t="s">
        <v>14</v>
      </c>
      <c r="F19" s="8"/>
      <c r="G19" s="9"/>
      <c r="H19" s="9">
        <f>ROUND((F19/12)*12,-1)</f>
        <v>0</v>
      </c>
      <c r="I19" s="9"/>
      <c r="J19" s="9">
        <f>'[1]Mthly Summ'!J18</f>
        <v>0</v>
      </c>
    </row>
    <row r="20" spans="1:14" x14ac:dyDescent="0.3">
      <c r="F20" s="9"/>
      <c r="G20" s="9"/>
      <c r="H20" s="9"/>
      <c r="I20" s="9"/>
      <c r="J20" s="9"/>
    </row>
    <row r="21" spans="1:14" x14ac:dyDescent="0.3">
      <c r="B21" t="s">
        <v>15</v>
      </c>
      <c r="F21" s="11">
        <f>SUM(F9:F19)</f>
        <v>72980</v>
      </c>
      <c r="G21" s="9"/>
      <c r="H21" s="11">
        <f>SUM(H9:H19)</f>
        <v>66910</v>
      </c>
      <c r="I21" s="9"/>
      <c r="J21" s="11">
        <f>SUM(J9:J19)</f>
        <v>60982.55</v>
      </c>
    </row>
    <row r="22" spans="1:14" x14ac:dyDescent="0.3">
      <c r="F22" s="9"/>
      <c r="G22" s="9"/>
      <c r="H22" s="9"/>
      <c r="I22" s="9"/>
      <c r="J22" s="9"/>
    </row>
    <row r="23" spans="1:14" x14ac:dyDescent="0.3">
      <c r="B23" t="s">
        <v>16</v>
      </c>
      <c r="F23" s="9">
        <v>0</v>
      </c>
      <c r="G23" s="9"/>
      <c r="H23" s="9">
        <v>0</v>
      </c>
      <c r="I23" s="9"/>
      <c r="J23" s="9">
        <v>5596.82</v>
      </c>
    </row>
    <row r="24" spans="1:14" x14ac:dyDescent="0.3">
      <c r="F24" s="9"/>
      <c r="G24" s="9"/>
      <c r="H24" s="9"/>
      <c r="I24" s="9"/>
      <c r="J24" s="9"/>
      <c r="M24" s="9"/>
    </row>
    <row r="25" spans="1:14" x14ac:dyDescent="0.3">
      <c r="B25" t="s">
        <v>17</v>
      </c>
      <c r="F25" s="12">
        <f>SUM(F21:F23)</f>
        <v>72980</v>
      </c>
      <c r="G25" s="9"/>
      <c r="H25" s="12">
        <f>SUM(H21:H23)</f>
        <v>66910</v>
      </c>
      <c r="I25" s="9"/>
      <c r="J25" s="12">
        <f>SUM(J21:J23)</f>
        <v>66579.37</v>
      </c>
      <c r="L25" s="9"/>
      <c r="N25" s="9"/>
    </row>
    <row r="26" spans="1:14" x14ac:dyDescent="0.3">
      <c r="F26" s="9"/>
      <c r="G26" s="9"/>
      <c r="H26" s="9"/>
      <c r="I26" s="9"/>
      <c r="J26" s="9"/>
    </row>
    <row r="27" spans="1:14" x14ac:dyDescent="0.3">
      <c r="B27" s="13" t="s">
        <v>18</v>
      </c>
    </row>
    <row r="28" spans="1:14" x14ac:dyDescent="0.3">
      <c r="A28" s="10"/>
      <c r="B28" t="s">
        <v>19</v>
      </c>
      <c r="F28" s="9">
        <v>72980</v>
      </c>
      <c r="H28" s="9">
        <f>ROUND((F28/12)*11,-1)</f>
        <v>66900</v>
      </c>
      <c r="J28" s="9">
        <f>H28</f>
        <v>66900</v>
      </c>
    </row>
    <row r="29" spans="1:14" x14ac:dyDescent="0.3">
      <c r="B29" t="s">
        <v>20</v>
      </c>
      <c r="F29" s="9">
        <v>0</v>
      </c>
      <c r="H29" s="9">
        <v>0</v>
      </c>
      <c r="J29" s="9">
        <v>5.81</v>
      </c>
    </row>
    <row r="30" spans="1:14" x14ac:dyDescent="0.3">
      <c r="B30" t="s">
        <v>16</v>
      </c>
      <c r="F30" s="9">
        <v>0</v>
      </c>
      <c r="H30" s="9">
        <v>0</v>
      </c>
      <c r="J30" s="9">
        <v>6762.93</v>
      </c>
    </row>
    <row r="31" spans="1:14" x14ac:dyDescent="0.3">
      <c r="L31" s="9"/>
    </row>
    <row r="32" spans="1:14" ht="15" thickBot="1" x14ac:dyDescent="0.35">
      <c r="B32" t="s">
        <v>21</v>
      </c>
      <c r="F32" s="14">
        <f>F25-F28</f>
        <v>0</v>
      </c>
      <c r="H32" s="14">
        <f>H25-H28-H29-H30</f>
        <v>10</v>
      </c>
      <c r="I32" s="14">
        <f t="shared" ref="I32:J32" si="0">I25-I28-I29-I30</f>
        <v>0</v>
      </c>
      <c r="J32" s="14">
        <f t="shared" si="0"/>
        <v>-7089.3700000000053</v>
      </c>
      <c r="L32" s="9"/>
      <c r="N32" s="9"/>
    </row>
    <row r="33" spans="1:10" ht="15" thickTop="1" x14ac:dyDescent="0.3"/>
    <row r="34" spans="1:10" x14ac:dyDescent="0.3">
      <c r="J34" s="9"/>
    </row>
    <row r="35" spans="1:10" x14ac:dyDescent="0.3">
      <c r="B35" t="s">
        <v>22</v>
      </c>
      <c r="F35" s="9">
        <f>F32</f>
        <v>0</v>
      </c>
      <c r="H35" s="9">
        <f>IF(H32&gt;0,H32,0)</f>
        <v>10</v>
      </c>
      <c r="J35" s="9">
        <f>IF(J32&gt;0,J32,0)</f>
        <v>0</v>
      </c>
    </row>
    <row r="37" spans="1:10" x14ac:dyDescent="0.3">
      <c r="A37" s="10" t="s">
        <v>23</v>
      </c>
      <c r="B37" s="10" t="s">
        <v>24</v>
      </c>
    </row>
    <row r="38" spans="1:10" x14ac:dyDescent="0.3">
      <c r="B38" s="10" t="s">
        <v>25</v>
      </c>
    </row>
    <row r="39" spans="1:10" x14ac:dyDescent="0.3">
      <c r="B39" s="10" t="s">
        <v>26</v>
      </c>
    </row>
    <row r="40" spans="1:10" x14ac:dyDescent="0.3">
      <c r="B40" s="10" t="s">
        <v>27</v>
      </c>
    </row>
    <row r="41" spans="1:10" x14ac:dyDescent="0.3">
      <c r="B41" s="10"/>
    </row>
    <row r="42" spans="1:10" x14ac:dyDescent="0.3">
      <c r="B42" s="10"/>
    </row>
    <row r="43" spans="1:10" x14ac:dyDescent="0.3">
      <c r="A43" s="10"/>
      <c r="B43" s="10"/>
    </row>
    <row r="44" spans="1:10" x14ac:dyDescent="0.3">
      <c r="B44" s="10"/>
    </row>
    <row r="45" spans="1:10" x14ac:dyDescent="0.3">
      <c r="B45" s="10"/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B348-6D09-4548-BA98-5D9AF43DA945}">
  <sheetPr>
    <pageSetUpPr fitToPage="1"/>
  </sheetPr>
  <dimension ref="A1:P23"/>
  <sheetViews>
    <sheetView workbookViewId="0">
      <selection activeCell="K15" sqref="K15"/>
    </sheetView>
  </sheetViews>
  <sheetFormatPr defaultRowHeight="14.4" x14ac:dyDescent="0.3"/>
  <cols>
    <col min="2" max="3" width="11.109375" bestFit="1" customWidth="1"/>
    <col min="4" max="4" width="9.33203125" customWidth="1"/>
    <col min="5" max="5" width="10.33203125" bestFit="1" customWidth="1"/>
    <col min="6" max="6" width="12" customWidth="1"/>
    <col min="7" max="7" width="8.6640625" bestFit="1" customWidth="1"/>
    <col min="8" max="9" width="17.88671875" bestFit="1" customWidth="1"/>
    <col min="10" max="10" width="11.33203125" bestFit="1" customWidth="1"/>
    <col min="11" max="11" width="11.109375" bestFit="1" customWidth="1"/>
    <col min="12" max="12" width="10.77734375" bestFit="1" customWidth="1"/>
    <col min="13" max="13" width="10.109375" bestFit="1" customWidth="1"/>
    <col min="14" max="14" width="10.109375" customWidth="1"/>
    <col min="16" max="16" width="14.44140625" bestFit="1" customWidth="1"/>
    <col min="258" max="259" width="11.109375" bestFit="1" customWidth="1"/>
    <col min="260" max="260" width="9.33203125" customWidth="1"/>
    <col min="261" max="261" width="10.33203125" bestFit="1" customWidth="1"/>
    <col min="262" max="262" width="12" customWidth="1"/>
    <col min="263" max="263" width="8.6640625" bestFit="1" customWidth="1"/>
    <col min="264" max="265" width="17.88671875" bestFit="1" customWidth="1"/>
    <col min="266" max="266" width="11.33203125" bestFit="1" customWidth="1"/>
    <col min="267" max="267" width="11.109375" bestFit="1" customWidth="1"/>
    <col min="268" max="268" width="10.77734375" bestFit="1" customWidth="1"/>
    <col min="269" max="269" width="10.109375" bestFit="1" customWidth="1"/>
    <col min="270" max="270" width="10.109375" customWidth="1"/>
    <col min="272" max="272" width="14.44140625" bestFit="1" customWidth="1"/>
    <col min="514" max="515" width="11.109375" bestFit="1" customWidth="1"/>
    <col min="516" max="516" width="9.33203125" customWidth="1"/>
    <col min="517" max="517" width="10.33203125" bestFit="1" customWidth="1"/>
    <col min="518" max="518" width="12" customWidth="1"/>
    <col min="519" max="519" width="8.6640625" bestFit="1" customWidth="1"/>
    <col min="520" max="521" width="17.88671875" bestFit="1" customWidth="1"/>
    <col min="522" max="522" width="11.33203125" bestFit="1" customWidth="1"/>
    <col min="523" max="523" width="11.109375" bestFit="1" customWidth="1"/>
    <col min="524" max="524" width="10.77734375" bestFit="1" customWidth="1"/>
    <col min="525" max="525" width="10.109375" bestFit="1" customWidth="1"/>
    <col min="526" max="526" width="10.109375" customWidth="1"/>
    <col min="528" max="528" width="14.44140625" bestFit="1" customWidth="1"/>
    <col min="770" max="771" width="11.109375" bestFit="1" customWidth="1"/>
    <col min="772" max="772" width="9.33203125" customWidth="1"/>
    <col min="773" max="773" width="10.33203125" bestFit="1" customWidth="1"/>
    <col min="774" max="774" width="12" customWidth="1"/>
    <col min="775" max="775" width="8.6640625" bestFit="1" customWidth="1"/>
    <col min="776" max="777" width="17.88671875" bestFit="1" customWidth="1"/>
    <col min="778" max="778" width="11.33203125" bestFit="1" customWidth="1"/>
    <col min="779" max="779" width="11.109375" bestFit="1" customWidth="1"/>
    <col min="780" max="780" width="10.77734375" bestFit="1" customWidth="1"/>
    <col min="781" max="781" width="10.109375" bestFit="1" customWidth="1"/>
    <col min="782" max="782" width="10.109375" customWidth="1"/>
    <col min="784" max="784" width="14.44140625" bestFit="1" customWidth="1"/>
    <col min="1026" max="1027" width="11.109375" bestFit="1" customWidth="1"/>
    <col min="1028" max="1028" width="9.33203125" customWidth="1"/>
    <col min="1029" max="1029" width="10.33203125" bestFit="1" customWidth="1"/>
    <col min="1030" max="1030" width="12" customWidth="1"/>
    <col min="1031" max="1031" width="8.6640625" bestFit="1" customWidth="1"/>
    <col min="1032" max="1033" width="17.88671875" bestFit="1" customWidth="1"/>
    <col min="1034" max="1034" width="11.33203125" bestFit="1" customWidth="1"/>
    <col min="1035" max="1035" width="11.109375" bestFit="1" customWidth="1"/>
    <col min="1036" max="1036" width="10.77734375" bestFit="1" customWidth="1"/>
    <col min="1037" max="1037" width="10.109375" bestFit="1" customWidth="1"/>
    <col min="1038" max="1038" width="10.109375" customWidth="1"/>
    <col min="1040" max="1040" width="14.44140625" bestFit="1" customWidth="1"/>
    <col min="1282" max="1283" width="11.109375" bestFit="1" customWidth="1"/>
    <col min="1284" max="1284" width="9.33203125" customWidth="1"/>
    <col min="1285" max="1285" width="10.33203125" bestFit="1" customWidth="1"/>
    <col min="1286" max="1286" width="12" customWidth="1"/>
    <col min="1287" max="1287" width="8.6640625" bestFit="1" customWidth="1"/>
    <col min="1288" max="1289" width="17.88671875" bestFit="1" customWidth="1"/>
    <col min="1290" max="1290" width="11.33203125" bestFit="1" customWidth="1"/>
    <col min="1291" max="1291" width="11.109375" bestFit="1" customWidth="1"/>
    <col min="1292" max="1292" width="10.77734375" bestFit="1" customWidth="1"/>
    <col min="1293" max="1293" width="10.109375" bestFit="1" customWidth="1"/>
    <col min="1294" max="1294" width="10.109375" customWidth="1"/>
    <col min="1296" max="1296" width="14.44140625" bestFit="1" customWidth="1"/>
    <col min="1538" max="1539" width="11.109375" bestFit="1" customWidth="1"/>
    <col min="1540" max="1540" width="9.33203125" customWidth="1"/>
    <col min="1541" max="1541" width="10.33203125" bestFit="1" customWidth="1"/>
    <col min="1542" max="1542" width="12" customWidth="1"/>
    <col min="1543" max="1543" width="8.6640625" bestFit="1" customWidth="1"/>
    <col min="1544" max="1545" width="17.88671875" bestFit="1" customWidth="1"/>
    <col min="1546" max="1546" width="11.33203125" bestFit="1" customWidth="1"/>
    <col min="1547" max="1547" width="11.109375" bestFit="1" customWidth="1"/>
    <col min="1548" max="1548" width="10.77734375" bestFit="1" customWidth="1"/>
    <col min="1549" max="1549" width="10.109375" bestFit="1" customWidth="1"/>
    <col min="1550" max="1550" width="10.109375" customWidth="1"/>
    <col min="1552" max="1552" width="14.44140625" bestFit="1" customWidth="1"/>
    <col min="1794" max="1795" width="11.109375" bestFit="1" customWidth="1"/>
    <col min="1796" max="1796" width="9.33203125" customWidth="1"/>
    <col min="1797" max="1797" width="10.33203125" bestFit="1" customWidth="1"/>
    <col min="1798" max="1798" width="12" customWidth="1"/>
    <col min="1799" max="1799" width="8.6640625" bestFit="1" customWidth="1"/>
    <col min="1800" max="1801" width="17.88671875" bestFit="1" customWidth="1"/>
    <col min="1802" max="1802" width="11.33203125" bestFit="1" customWidth="1"/>
    <col min="1803" max="1803" width="11.109375" bestFit="1" customWidth="1"/>
    <col min="1804" max="1804" width="10.77734375" bestFit="1" customWidth="1"/>
    <col min="1805" max="1805" width="10.109375" bestFit="1" customWidth="1"/>
    <col min="1806" max="1806" width="10.109375" customWidth="1"/>
    <col min="1808" max="1808" width="14.44140625" bestFit="1" customWidth="1"/>
    <col min="2050" max="2051" width="11.109375" bestFit="1" customWidth="1"/>
    <col min="2052" max="2052" width="9.33203125" customWidth="1"/>
    <col min="2053" max="2053" width="10.33203125" bestFit="1" customWidth="1"/>
    <col min="2054" max="2054" width="12" customWidth="1"/>
    <col min="2055" max="2055" width="8.6640625" bestFit="1" customWidth="1"/>
    <col min="2056" max="2057" width="17.88671875" bestFit="1" customWidth="1"/>
    <col min="2058" max="2058" width="11.33203125" bestFit="1" customWidth="1"/>
    <col min="2059" max="2059" width="11.109375" bestFit="1" customWidth="1"/>
    <col min="2060" max="2060" width="10.77734375" bestFit="1" customWidth="1"/>
    <col min="2061" max="2061" width="10.109375" bestFit="1" customWidth="1"/>
    <col min="2062" max="2062" width="10.109375" customWidth="1"/>
    <col min="2064" max="2064" width="14.44140625" bestFit="1" customWidth="1"/>
    <col min="2306" max="2307" width="11.109375" bestFit="1" customWidth="1"/>
    <col min="2308" max="2308" width="9.33203125" customWidth="1"/>
    <col min="2309" max="2309" width="10.33203125" bestFit="1" customWidth="1"/>
    <col min="2310" max="2310" width="12" customWidth="1"/>
    <col min="2311" max="2311" width="8.6640625" bestFit="1" customWidth="1"/>
    <col min="2312" max="2313" width="17.88671875" bestFit="1" customWidth="1"/>
    <col min="2314" max="2314" width="11.33203125" bestFit="1" customWidth="1"/>
    <col min="2315" max="2315" width="11.109375" bestFit="1" customWidth="1"/>
    <col min="2316" max="2316" width="10.77734375" bestFit="1" customWidth="1"/>
    <col min="2317" max="2317" width="10.109375" bestFit="1" customWidth="1"/>
    <col min="2318" max="2318" width="10.109375" customWidth="1"/>
    <col min="2320" max="2320" width="14.44140625" bestFit="1" customWidth="1"/>
    <col min="2562" max="2563" width="11.109375" bestFit="1" customWidth="1"/>
    <col min="2564" max="2564" width="9.33203125" customWidth="1"/>
    <col min="2565" max="2565" width="10.33203125" bestFit="1" customWidth="1"/>
    <col min="2566" max="2566" width="12" customWidth="1"/>
    <col min="2567" max="2567" width="8.6640625" bestFit="1" customWidth="1"/>
    <col min="2568" max="2569" width="17.88671875" bestFit="1" customWidth="1"/>
    <col min="2570" max="2570" width="11.33203125" bestFit="1" customWidth="1"/>
    <col min="2571" max="2571" width="11.109375" bestFit="1" customWidth="1"/>
    <col min="2572" max="2572" width="10.77734375" bestFit="1" customWidth="1"/>
    <col min="2573" max="2573" width="10.109375" bestFit="1" customWidth="1"/>
    <col min="2574" max="2574" width="10.109375" customWidth="1"/>
    <col min="2576" max="2576" width="14.44140625" bestFit="1" customWidth="1"/>
    <col min="2818" max="2819" width="11.109375" bestFit="1" customWidth="1"/>
    <col min="2820" max="2820" width="9.33203125" customWidth="1"/>
    <col min="2821" max="2821" width="10.33203125" bestFit="1" customWidth="1"/>
    <col min="2822" max="2822" width="12" customWidth="1"/>
    <col min="2823" max="2823" width="8.6640625" bestFit="1" customWidth="1"/>
    <col min="2824" max="2825" width="17.88671875" bestFit="1" customWidth="1"/>
    <col min="2826" max="2826" width="11.33203125" bestFit="1" customWidth="1"/>
    <col min="2827" max="2827" width="11.109375" bestFit="1" customWidth="1"/>
    <col min="2828" max="2828" width="10.77734375" bestFit="1" customWidth="1"/>
    <col min="2829" max="2829" width="10.109375" bestFit="1" customWidth="1"/>
    <col min="2830" max="2830" width="10.109375" customWidth="1"/>
    <col min="2832" max="2832" width="14.44140625" bestFit="1" customWidth="1"/>
    <col min="3074" max="3075" width="11.109375" bestFit="1" customWidth="1"/>
    <col min="3076" max="3076" width="9.33203125" customWidth="1"/>
    <col min="3077" max="3077" width="10.33203125" bestFit="1" customWidth="1"/>
    <col min="3078" max="3078" width="12" customWidth="1"/>
    <col min="3079" max="3079" width="8.6640625" bestFit="1" customWidth="1"/>
    <col min="3080" max="3081" width="17.88671875" bestFit="1" customWidth="1"/>
    <col min="3082" max="3082" width="11.33203125" bestFit="1" customWidth="1"/>
    <col min="3083" max="3083" width="11.109375" bestFit="1" customWidth="1"/>
    <col min="3084" max="3084" width="10.77734375" bestFit="1" customWidth="1"/>
    <col min="3085" max="3085" width="10.109375" bestFit="1" customWidth="1"/>
    <col min="3086" max="3086" width="10.109375" customWidth="1"/>
    <col min="3088" max="3088" width="14.44140625" bestFit="1" customWidth="1"/>
    <col min="3330" max="3331" width="11.109375" bestFit="1" customWidth="1"/>
    <col min="3332" max="3332" width="9.33203125" customWidth="1"/>
    <col min="3333" max="3333" width="10.33203125" bestFit="1" customWidth="1"/>
    <col min="3334" max="3334" width="12" customWidth="1"/>
    <col min="3335" max="3335" width="8.6640625" bestFit="1" customWidth="1"/>
    <col min="3336" max="3337" width="17.88671875" bestFit="1" customWidth="1"/>
    <col min="3338" max="3338" width="11.33203125" bestFit="1" customWidth="1"/>
    <col min="3339" max="3339" width="11.109375" bestFit="1" customWidth="1"/>
    <col min="3340" max="3340" width="10.77734375" bestFit="1" customWidth="1"/>
    <col min="3341" max="3341" width="10.109375" bestFit="1" customWidth="1"/>
    <col min="3342" max="3342" width="10.109375" customWidth="1"/>
    <col min="3344" max="3344" width="14.44140625" bestFit="1" customWidth="1"/>
    <col min="3586" max="3587" width="11.109375" bestFit="1" customWidth="1"/>
    <col min="3588" max="3588" width="9.33203125" customWidth="1"/>
    <col min="3589" max="3589" width="10.33203125" bestFit="1" customWidth="1"/>
    <col min="3590" max="3590" width="12" customWidth="1"/>
    <col min="3591" max="3591" width="8.6640625" bestFit="1" customWidth="1"/>
    <col min="3592" max="3593" width="17.88671875" bestFit="1" customWidth="1"/>
    <col min="3594" max="3594" width="11.33203125" bestFit="1" customWidth="1"/>
    <col min="3595" max="3595" width="11.109375" bestFit="1" customWidth="1"/>
    <col min="3596" max="3596" width="10.77734375" bestFit="1" customWidth="1"/>
    <col min="3597" max="3597" width="10.109375" bestFit="1" customWidth="1"/>
    <col min="3598" max="3598" width="10.109375" customWidth="1"/>
    <col min="3600" max="3600" width="14.44140625" bestFit="1" customWidth="1"/>
    <col min="3842" max="3843" width="11.109375" bestFit="1" customWidth="1"/>
    <col min="3844" max="3844" width="9.33203125" customWidth="1"/>
    <col min="3845" max="3845" width="10.33203125" bestFit="1" customWidth="1"/>
    <col min="3846" max="3846" width="12" customWidth="1"/>
    <col min="3847" max="3847" width="8.6640625" bestFit="1" customWidth="1"/>
    <col min="3848" max="3849" width="17.88671875" bestFit="1" customWidth="1"/>
    <col min="3850" max="3850" width="11.33203125" bestFit="1" customWidth="1"/>
    <col min="3851" max="3851" width="11.109375" bestFit="1" customWidth="1"/>
    <col min="3852" max="3852" width="10.77734375" bestFit="1" customWidth="1"/>
    <col min="3853" max="3853" width="10.109375" bestFit="1" customWidth="1"/>
    <col min="3854" max="3854" width="10.109375" customWidth="1"/>
    <col min="3856" max="3856" width="14.44140625" bestFit="1" customWidth="1"/>
    <col min="4098" max="4099" width="11.109375" bestFit="1" customWidth="1"/>
    <col min="4100" max="4100" width="9.33203125" customWidth="1"/>
    <col min="4101" max="4101" width="10.33203125" bestFit="1" customWidth="1"/>
    <col min="4102" max="4102" width="12" customWidth="1"/>
    <col min="4103" max="4103" width="8.6640625" bestFit="1" customWidth="1"/>
    <col min="4104" max="4105" width="17.88671875" bestFit="1" customWidth="1"/>
    <col min="4106" max="4106" width="11.33203125" bestFit="1" customWidth="1"/>
    <col min="4107" max="4107" width="11.109375" bestFit="1" customWidth="1"/>
    <col min="4108" max="4108" width="10.77734375" bestFit="1" customWidth="1"/>
    <col min="4109" max="4109" width="10.109375" bestFit="1" customWidth="1"/>
    <col min="4110" max="4110" width="10.109375" customWidth="1"/>
    <col min="4112" max="4112" width="14.44140625" bestFit="1" customWidth="1"/>
    <col min="4354" max="4355" width="11.109375" bestFit="1" customWidth="1"/>
    <col min="4356" max="4356" width="9.33203125" customWidth="1"/>
    <col min="4357" max="4357" width="10.33203125" bestFit="1" customWidth="1"/>
    <col min="4358" max="4358" width="12" customWidth="1"/>
    <col min="4359" max="4359" width="8.6640625" bestFit="1" customWidth="1"/>
    <col min="4360" max="4361" width="17.88671875" bestFit="1" customWidth="1"/>
    <col min="4362" max="4362" width="11.33203125" bestFit="1" customWidth="1"/>
    <col min="4363" max="4363" width="11.109375" bestFit="1" customWidth="1"/>
    <col min="4364" max="4364" width="10.77734375" bestFit="1" customWidth="1"/>
    <col min="4365" max="4365" width="10.109375" bestFit="1" customWidth="1"/>
    <col min="4366" max="4366" width="10.109375" customWidth="1"/>
    <col min="4368" max="4368" width="14.44140625" bestFit="1" customWidth="1"/>
    <col min="4610" max="4611" width="11.109375" bestFit="1" customWidth="1"/>
    <col min="4612" max="4612" width="9.33203125" customWidth="1"/>
    <col min="4613" max="4613" width="10.33203125" bestFit="1" customWidth="1"/>
    <col min="4614" max="4614" width="12" customWidth="1"/>
    <col min="4615" max="4615" width="8.6640625" bestFit="1" customWidth="1"/>
    <col min="4616" max="4617" width="17.88671875" bestFit="1" customWidth="1"/>
    <col min="4618" max="4618" width="11.33203125" bestFit="1" customWidth="1"/>
    <col min="4619" max="4619" width="11.109375" bestFit="1" customWidth="1"/>
    <col min="4620" max="4620" width="10.77734375" bestFit="1" customWidth="1"/>
    <col min="4621" max="4621" width="10.109375" bestFit="1" customWidth="1"/>
    <col min="4622" max="4622" width="10.109375" customWidth="1"/>
    <col min="4624" max="4624" width="14.44140625" bestFit="1" customWidth="1"/>
    <col min="4866" max="4867" width="11.109375" bestFit="1" customWidth="1"/>
    <col min="4868" max="4868" width="9.33203125" customWidth="1"/>
    <col min="4869" max="4869" width="10.33203125" bestFit="1" customWidth="1"/>
    <col min="4870" max="4870" width="12" customWidth="1"/>
    <col min="4871" max="4871" width="8.6640625" bestFit="1" customWidth="1"/>
    <col min="4872" max="4873" width="17.88671875" bestFit="1" customWidth="1"/>
    <col min="4874" max="4874" width="11.33203125" bestFit="1" customWidth="1"/>
    <col min="4875" max="4875" width="11.109375" bestFit="1" customWidth="1"/>
    <col min="4876" max="4876" width="10.77734375" bestFit="1" customWidth="1"/>
    <col min="4877" max="4877" width="10.109375" bestFit="1" customWidth="1"/>
    <col min="4878" max="4878" width="10.109375" customWidth="1"/>
    <col min="4880" max="4880" width="14.44140625" bestFit="1" customWidth="1"/>
    <col min="5122" max="5123" width="11.109375" bestFit="1" customWidth="1"/>
    <col min="5124" max="5124" width="9.33203125" customWidth="1"/>
    <col min="5125" max="5125" width="10.33203125" bestFit="1" customWidth="1"/>
    <col min="5126" max="5126" width="12" customWidth="1"/>
    <col min="5127" max="5127" width="8.6640625" bestFit="1" customWidth="1"/>
    <col min="5128" max="5129" width="17.88671875" bestFit="1" customWidth="1"/>
    <col min="5130" max="5130" width="11.33203125" bestFit="1" customWidth="1"/>
    <col min="5131" max="5131" width="11.109375" bestFit="1" customWidth="1"/>
    <col min="5132" max="5132" width="10.77734375" bestFit="1" customWidth="1"/>
    <col min="5133" max="5133" width="10.109375" bestFit="1" customWidth="1"/>
    <col min="5134" max="5134" width="10.109375" customWidth="1"/>
    <col min="5136" max="5136" width="14.44140625" bestFit="1" customWidth="1"/>
    <col min="5378" max="5379" width="11.109375" bestFit="1" customWidth="1"/>
    <col min="5380" max="5380" width="9.33203125" customWidth="1"/>
    <col min="5381" max="5381" width="10.33203125" bestFit="1" customWidth="1"/>
    <col min="5382" max="5382" width="12" customWidth="1"/>
    <col min="5383" max="5383" width="8.6640625" bestFit="1" customWidth="1"/>
    <col min="5384" max="5385" width="17.88671875" bestFit="1" customWidth="1"/>
    <col min="5386" max="5386" width="11.33203125" bestFit="1" customWidth="1"/>
    <col min="5387" max="5387" width="11.109375" bestFit="1" customWidth="1"/>
    <col min="5388" max="5388" width="10.77734375" bestFit="1" customWidth="1"/>
    <col min="5389" max="5389" width="10.109375" bestFit="1" customWidth="1"/>
    <col min="5390" max="5390" width="10.109375" customWidth="1"/>
    <col min="5392" max="5392" width="14.44140625" bestFit="1" customWidth="1"/>
    <col min="5634" max="5635" width="11.109375" bestFit="1" customWidth="1"/>
    <col min="5636" max="5636" width="9.33203125" customWidth="1"/>
    <col min="5637" max="5637" width="10.33203125" bestFit="1" customWidth="1"/>
    <col min="5638" max="5638" width="12" customWidth="1"/>
    <col min="5639" max="5639" width="8.6640625" bestFit="1" customWidth="1"/>
    <col min="5640" max="5641" width="17.88671875" bestFit="1" customWidth="1"/>
    <col min="5642" max="5642" width="11.33203125" bestFit="1" customWidth="1"/>
    <col min="5643" max="5643" width="11.109375" bestFit="1" customWidth="1"/>
    <col min="5644" max="5644" width="10.77734375" bestFit="1" customWidth="1"/>
    <col min="5645" max="5645" width="10.109375" bestFit="1" customWidth="1"/>
    <col min="5646" max="5646" width="10.109375" customWidth="1"/>
    <col min="5648" max="5648" width="14.44140625" bestFit="1" customWidth="1"/>
    <col min="5890" max="5891" width="11.109375" bestFit="1" customWidth="1"/>
    <col min="5892" max="5892" width="9.33203125" customWidth="1"/>
    <col min="5893" max="5893" width="10.33203125" bestFit="1" customWidth="1"/>
    <col min="5894" max="5894" width="12" customWidth="1"/>
    <col min="5895" max="5895" width="8.6640625" bestFit="1" customWidth="1"/>
    <col min="5896" max="5897" width="17.88671875" bestFit="1" customWidth="1"/>
    <col min="5898" max="5898" width="11.33203125" bestFit="1" customWidth="1"/>
    <col min="5899" max="5899" width="11.109375" bestFit="1" customWidth="1"/>
    <col min="5900" max="5900" width="10.77734375" bestFit="1" customWidth="1"/>
    <col min="5901" max="5901" width="10.109375" bestFit="1" customWidth="1"/>
    <col min="5902" max="5902" width="10.109375" customWidth="1"/>
    <col min="5904" max="5904" width="14.44140625" bestFit="1" customWidth="1"/>
    <col min="6146" max="6147" width="11.109375" bestFit="1" customWidth="1"/>
    <col min="6148" max="6148" width="9.33203125" customWidth="1"/>
    <col min="6149" max="6149" width="10.33203125" bestFit="1" customWidth="1"/>
    <col min="6150" max="6150" width="12" customWidth="1"/>
    <col min="6151" max="6151" width="8.6640625" bestFit="1" customWidth="1"/>
    <col min="6152" max="6153" width="17.88671875" bestFit="1" customWidth="1"/>
    <col min="6154" max="6154" width="11.33203125" bestFit="1" customWidth="1"/>
    <col min="6155" max="6155" width="11.109375" bestFit="1" customWidth="1"/>
    <col min="6156" max="6156" width="10.77734375" bestFit="1" customWidth="1"/>
    <col min="6157" max="6157" width="10.109375" bestFit="1" customWidth="1"/>
    <col min="6158" max="6158" width="10.109375" customWidth="1"/>
    <col min="6160" max="6160" width="14.44140625" bestFit="1" customWidth="1"/>
    <col min="6402" max="6403" width="11.109375" bestFit="1" customWidth="1"/>
    <col min="6404" max="6404" width="9.33203125" customWidth="1"/>
    <col min="6405" max="6405" width="10.33203125" bestFit="1" customWidth="1"/>
    <col min="6406" max="6406" width="12" customWidth="1"/>
    <col min="6407" max="6407" width="8.6640625" bestFit="1" customWidth="1"/>
    <col min="6408" max="6409" width="17.88671875" bestFit="1" customWidth="1"/>
    <col min="6410" max="6410" width="11.33203125" bestFit="1" customWidth="1"/>
    <col min="6411" max="6411" width="11.109375" bestFit="1" customWidth="1"/>
    <col min="6412" max="6412" width="10.77734375" bestFit="1" customWidth="1"/>
    <col min="6413" max="6413" width="10.109375" bestFit="1" customWidth="1"/>
    <col min="6414" max="6414" width="10.109375" customWidth="1"/>
    <col min="6416" max="6416" width="14.44140625" bestFit="1" customWidth="1"/>
    <col min="6658" max="6659" width="11.109375" bestFit="1" customWidth="1"/>
    <col min="6660" max="6660" width="9.33203125" customWidth="1"/>
    <col min="6661" max="6661" width="10.33203125" bestFit="1" customWidth="1"/>
    <col min="6662" max="6662" width="12" customWidth="1"/>
    <col min="6663" max="6663" width="8.6640625" bestFit="1" customWidth="1"/>
    <col min="6664" max="6665" width="17.88671875" bestFit="1" customWidth="1"/>
    <col min="6666" max="6666" width="11.33203125" bestFit="1" customWidth="1"/>
    <col min="6667" max="6667" width="11.109375" bestFit="1" customWidth="1"/>
    <col min="6668" max="6668" width="10.77734375" bestFit="1" customWidth="1"/>
    <col min="6669" max="6669" width="10.109375" bestFit="1" customWidth="1"/>
    <col min="6670" max="6670" width="10.109375" customWidth="1"/>
    <col min="6672" max="6672" width="14.44140625" bestFit="1" customWidth="1"/>
    <col min="6914" max="6915" width="11.109375" bestFit="1" customWidth="1"/>
    <col min="6916" max="6916" width="9.33203125" customWidth="1"/>
    <col min="6917" max="6917" width="10.33203125" bestFit="1" customWidth="1"/>
    <col min="6918" max="6918" width="12" customWidth="1"/>
    <col min="6919" max="6919" width="8.6640625" bestFit="1" customWidth="1"/>
    <col min="6920" max="6921" width="17.88671875" bestFit="1" customWidth="1"/>
    <col min="6922" max="6922" width="11.33203125" bestFit="1" customWidth="1"/>
    <col min="6923" max="6923" width="11.109375" bestFit="1" customWidth="1"/>
    <col min="6924" max="6924" width="10.77734375" bestFit="1" customWidth="1"/>
    <col min="6925" max="6925" width="10.109375" bestFit="1" customWidth="1"/>
    <col min="6926" max="6926" width="10.109375" customWidth="1"/>
    <col min="6928" max="6928" width="14.44140625" bestFit="1" customWidth="1"/>
    <col min="7170" max="7171" width="11.109375" bestFit="1" customWidth="1"/>
    <col min="7172" max="7172" width="9.33203125" customWidth="1"/>
    <col min="7173" max="7173" width="10.33203125" bestFit="1" customWidth="1"/>
    <col min="7174" max="7174" width="12" customWidth="1"/>
    <col min="7175" max="7175" width="8.6640625" bestFit="1" customWidth="1"/>
    <col min="7176" max="7177" width="17.88671875" bestFit="1" customWidth="1"/>
    <col min="7178" max="7178" width="11.33203125" bestFit="1" customWidth="1"/>
    <col min="7179" max="7179" width="11.109375" bestFit="1" customWidth="1"/>
    <col min="7180" max="7180" width="10.77734375" bestFit="1" customWidth="1"/>
    <col min="7181" max="7181" width="10.109375" bestFit="1" customWidth="1"/>
    <col min="7182" max="7182" width="10.109375" customWidth="1"/>
    <col min="7184" max="7184" width="14.44140625" bestFit="1" customWidth="1"/>
    <col min="7426" max="7427" width="11.109375" bestFit="1" customWidth="1"/>
    <col min="7428" max="7428" width="9.33203125" customWidth="1"/>
    <col min="7429" max="7429" width="10.33203125" bestFit="1" customWidth="1"/>
    <col min="7430" max="7430" width="12" customWidth="1"/>
    <col min="7431" max="7431" width="8.6640625" bestFit="1" customWidth="1"/>
    <col min="7432" max="7433" width="17.88671875" bestFit="1" customWidth="1"/>
    <col min="7434" max="7434" width="11.33203125" bestFit="1" customWidth="1"/>
    <col min="7435" max="7435" width="11.109375" bestFit="1" customWidth="1"/>
    <col min="7436" max="7436" width="10.77734375" bestFit="1" customWidth="1"/>
    <col min="7437" max="7437" width="10.109375" bestFit="1" customWidth="1"/>
    <col min="7438" max="7438" width="10.109375" customWidth="1"/>
    <col min="7440" max="7440" width="14.44140625" bestFit="1" customWidth="1"/>
    <col min="7682" max="7683" width="11.109375" bestFit="1" customWidth="1"/>
    <col min="7684" max="7684" width="9.33203125" customWidth="1"/>
    <col min="7685" max="7685" width="10.33203125" bestFit="1" customWidth="1"/>
    <col min="7686" max="7686" width="12" customWidth="1"/>
    <col min="7687" max="7687" width="8.6640625" bestFit="1" customWidth="1"/>
    <col min="7688" max="7689" width="17.88671875" bestFit="1" customWidth="1"/>
    <col min="7690" max="7690" width="11.33203125" bestFit="1" customWidth="1"/>
    <col min="7691" max="7691" width="11.109375" bestFit="1" customWidth="1"/>
    <col min="7692" max="7692" width="10.77734375" bestFit="1" customWidth="1"/>
    <col min="7693" max="7693" width="10.109375" bestFit="1" customWidth="1"/>
    <col min="7694" max="7694" width="10.109375" customWidth="1"/>
    <col min="7696" max="7696" width="14.44140625" bestFit="1" customWidth="1"/>
    <col min="7938" max="7939" width="11.109375" bestFit="1" customWidth="1"/>
    <col min="7940" max="7940" width="9.33203125" customWidth="1"/>
    <col min="7941" max="7941" width="10.33203125" bestFit="1" customWidth="1"/>
    <col min="7942" max="7942" width="12" customWidth="1"/>
    <col min="7943" max="7943" width="8.6640625" bestFit="1" customWidth="1"/>
    <col min="7944" max="7945" width="17.88671875" bestFit="1" customWidth="1"/>
    <col min="7946" max="7946" width="11.33203125" bestFit="1" customWidth="1"/>
    <col min="7947" max="7947" width="11.109375" bestFit="1" customWidth="1"/>
    <col min="7948" max="7948" width="10.77734375" bestFit="1" customWidth="1"/>
    <col min="7949" max="7949" width="10.109375" bestFit="1" customWidth="1"/>
    <col min="7950" max="7950" width="10.109375" customWidth="1"/>
    <col min="7952" max="7952" width="14.44140625" bestFit="1" customWidth="1"/>
    <col min="8194" max="8195" width="11.109375" bestFit="1" customWidth="1"/>
    <col min="8196" max="8196" width="9.33203125" customWidth="1"/>
    <col min="8197" max="8197" width="10.33203125" bestFit="1" customWidth="1"/>
    <col min="8198" max="8198" width="12" customWidth="1"/>
    <col min="8199" max="8199" width="8.6640625" bestFit="1" customWidth="1"/>
    <col min="8200" max="8201" width="17.88671875" bestFit="1" customWidth="1"/>
    <col min="8202" max="8202" width="11.33203125" bestFit="1" customWidth="1"/>
    <col min="8203" max="8203" width="11.109375" bestFit="1" customWidth="1"/>
    <col min="8204" max="8204" width="10.77734375" bestFit="1" customWidth="1"/>
    <col min="8205" max="8205" width="10.109375" bestFit="1" customWidth="1"/>
    <col min="8206" max="8206" width="10.109375" customWidth="1"/>
    <col min="8208" max="8208" width="14.44140625" bestFit="1" customWidth="1"/>
    <col min="8450" max="8451" width="11.109375" bestFit="1" customWidth="1"/>
    <col min="8452" max="8452" width="9.33203125" customWidth="1"/>
    <col min="8453" max="8453" width="10.33203125" bestFit="1" customWidth="1"/>
    <col min="8454" max="8454" width="12" customWidth="1"/>
    <col min="8455" max="8455" width="8.6640625" bestFit="1" customWidth="1"/>
    <col min="8456" max="8457" width="17.88671875" bestFit="1" customWidth="1"/>
    <col min="8458" max="8458" width="11.33203125" bestFit="1" customWidth="1"/>
    <col min="8459" max="8459" width="11.109375" bestFit="1" customWidth="1"/>
    <col min="8460" max="8460" width="10.77734375" bestFit="1" customWidth="1"/>
    <col min="8461" max="8461" width="10.109375" bestFit="1" customWidth="1"/>
    <col min="8462" max="8462" width="10.109375" customWidth="1"/>
    <col min="8464" max="8464" width="14.44140625" bestFit="1" customWidth="1"/>
    <col min="8706" max="8707" width="11.109375" bestFit="1" customWidth="1"/>
    <col min="8708" max="8708" width="9.33203125" customWidth="1"/>
    <col min="8709" max="8709" width="10.33203125" bestFit="1" customWidth="1"/>
    <col min="8710" max="8710" width="12" customWidth="1"/>
    <col min="8711" max="8711" width="8.6640625" bestFit="1" customWidth="1"/>
    <col min="8712" max="8713" width="17.88671875" bestFit="1" customWidth="1"/>
    <col min="8714" max="8714" width="11.33203125" bestFit="1" customWidth="1"/>
    <col min="8715" max="8715" width="11.109375" bestFit="1" customWidth="1"/>
    <col min="8716" max="8716" width="10.77734375" bestFit="1" customWidth="1"/>
    <col min="8717" max="8717" width="10.109375" bestFit="1" customWidth="1"/>
    <col min="8718" max="8718" width="10.109375" customWidth="1"/>
    <col min="8720" max="8720" width="14.44140625" bestFit="1" customWidth="1"/>
    <col min="8962" max="8963" width="11.109375" bestFit="1" customWidth="1"/>
    <col min="8964" max="8964" width="9.33203125" customWidth="1"/>
    <col min="8965" max="8965" width="10.33203125" bestFit="1" customWidth="1"/>
    <col min="8966" max="8966" width="12" customWidth="1"/>
    <col min="8967" max="8967" width="8.6640625" bestFit="1" customWidth="1"/>
    <col min="8968" max="8969" width="17.88671875" bestFit="1" customWidth="1"/>
    <col min="8970" max="8970" width="11.33203125" bestFit="1" customWidth="1"/>
    <col min="8971" max="8971" width="11.109375" bestFit="1" customWidth="1"/>
    <col min="8972" max="8972" width="10.77734375" bestFit="1" customWidth="1"/>
    <col min="8973" max="8973" width="10.109375" bestFit="1" customWidth="1"/>
    <col min="8974" max="8974" width="10.109375" customWidth="1"/>
    <col min="8976" max="8976" width="14.44140625" bestFit="1" customWidth="1"/>
    <col min="9218" max="9219" width="11.109375" bestFit="1" customWidth="1"/>
    <col min="9220" max="9220" width="9.33203125" customWidth="1"/>
    <col min="9221" max="9221" width="10.33203125" bestFit="1" customWidth="1"/>
    <col min="9222" max="9222" width="12" customWidth="1"/>
    <col min="9223" max="9223" width="8.6640625" bestFit="1" customWidth="1"/>
    <col min="9224" max="9225" width="17.88671875" bestFit="1" customWidth="1"/>
    <col min="9226" max="9226" width="11.33203125" bestFit="1" customWidth="1"/>
    <col min="9227" max="9227" width="11.109375" bestFit="1" customWidth="1"/>
    <col min="9228" max="9228" width="10.77734375" bestFit="1" customWidth="1"/>
    <col min="9229" max="9229" width="10.109375" bestFit="1" customWidth="1"/>
    <col min="9230" max="9230" width="10.109375" customWidth="1"/>
    <col min="9232" max="9232" width="14.44140625" bestFit="1" customWidth="1"/>
    <col min="9474" max="9475" width="11.109375" bestFit="1" customWidth="1"/>
    <col min="9476" max="9476" width="9.33203125" customWidth="1"/>
    <col min="9477" max="9477" width="10.33203125" bestFit="1" customWidth="1"/>
    <col min="9478" max="9478" width="12" customWidth="1"/>
    <col min="9479" max="9479" width="8.6640625" bestFit="1" customWidth="1"/>
    <col min="9480" max="9481" width="17.88671875" bestFit="1" customWidth="1"/>
    <col min="9482" max="9482" width="11.33203125" bestFit="1" customWidth="1"/>
    <col min="9483" max="9483" width="11.109375" bestFit="1" customWidth="1"/>
    <col min="9484" max="9484" width="10.77734375" bestFit="1" customWidth="1"/>
    <col min="9485" max="9485" width="10.109375" bestFit="1" customWidth="1"/>
    <col min="9486" max="9486" width="10.109375" customWidth="1"/>
    <col min="9488" max="9488" width="14.44140625" bestFit="1" customWidth="1"/>
    <col min="9730" max="9731" width="11.109375" bestFit="1" customWidth="1"/>
    <col min="9732" max="9732" width="9.33203125" customWidth="1"/>
    <col min="9733" max="9733" width="10.33203125" bestFit="1" customWidth="1"/>
    <col min="9734" max="9734" width="12" customWidth="1"/>
    <col min="9735" max="9735" width="8.6640625" bestFit="1" customWidth="1"/>
    <col min="9736" max="9737" width="17.88671875" bestFit="1" customWidth="1"/>
    <col min="9738" max="9738" width="11.33203125" bestFit="1" customWidth="1"/>
    <col min="9739" max="9739" width="11.109375" bestFit="1" customWidth="1"/>
    <col min="9740" max="9740" width="10.77734375" bestFit="1" customWidth="1"/>
    <col min="9741" max="9741" width="10.109375" bestFit="1" customWidth="1"/>
    <col min="9742" max="9742" width="10.109375" customWidth="1"/>
    <col min="9744" max="9744" width="14.44140625" bestFit="1" customWidth="1"/>
    <col min="9986" max="9987" width="11.109375" bestFit="1" customWidth="1"/>
    <col min="9988" max="9988" width="9.33203125" customWidth="1"/>
    <col min="9989" max="9989" width="10.33203125" bestFit="1" customWidth="1"/>
    <col min="9990" max="9990" width="12" customWidth="1"/>
    <col min="9991" max="9991" width="8.6640625" bestFit="1" customWidth="1"/>
    <col min="9992" max="9993" width="17.88671875" bestFit="1" customWidth="1"/>
    <col min="9994" max="9994" width="11.33203125" bestFit="1" customWidth="1"/>
    <col min="9995" max="9995" width="11.109375" bestFit="1" customWidth="1"/>
    <col min="9996" max="9996" width="10.77734375" bestFit="1" customWidth="1"/>
    <col min="9997" max="9997" width="10.109375" bestFit="1" customWidth="1"/>
    <col min="9998" max="9998" width="10.109375" customWidth="1"/>
    <col min="10000" max="10000" width="14.44140625" bestFit="1" customWidth="1"/>
    <col min="10242" max="10243" width="11.109375" bestFit="1" customWidth="1"/>
    <col min="10244" max="10244" width="9.33203125" customWidth="1"/>
    <col min="10245" max="10245" width="10.33203125" bestFit="1" customWidth="1"/>
    <col min="10246" max="10246" width="12" customWidth="1"/>
    <col min="10247" max="10247" width="8.6640625" bestFit="1" customWidth="1"/>
    <col min="10248" max="10249" width="17.88671875" bestFit="1" customWidth="1"/>
    <col min="10250" max="10250" width="11.33203125" bestFit="1" customWidth="1"/>
    <col min="10251" max="10251" width="11.109375" bestFit="1" customWidth="1"/>
    <col min="10252" max="10252" width="10.77734375" bestFit="1" customWidth="1"/>
    <col min="10253" max="10253" width="10.109375" bestFit="1" customWidth="1"/>
    <col min="10254" max="10254" width="10.109375" customWidth="1"/>
    <col min="10256" max="10256" width="14.44140625" bestFit="1" customWidth="1"/>
    <col min="10498" max="10499" width="11.109375" bestFit="1" customWidth="1"/>
    <col min="10500" max="10500" width="9.33203125" customWidth="1"/>
    <col min="10501" max="10501" width="10.33203125" bestFit="1" customWidth="1"/>
    <col min="10502" max="10502" width="12" customWidth="1"/>
    <col min="10503" max="10503" width="8.6640625" bestFit="1" customWidth="1"/>
    <col min="10504" max="10505" width="17.88671875" bestFit="1" customWidth="1"/>
    <col min="10506" max="10506" width="11.33203125" bestFit="1" customWidth="1"/>
    <col min="10507" max="10507" width="11.109375" bestFit="1" customWidth="1"/>
    <col min="10508" max="10508" width="10.77734375" bestFit="1" customWidth="1"/>
    <col min="10509" max="10509" width="10.109375" bestFit="1" customWidth="1"/>
    <col min="10510" max="10510" width="10.109375" customWidth="1"/>
    <col min="10512" max="10512" width="14.44140625" bestFit="1" customWidth="1"/>
    <col min="10754" max="10755" width="11.109375" bestFit="1" customWidth="1"/>
    <col min="10756" max="10756" width="9.33203125" customWidth="1"/>
    <col min="10757" max="10757" width="10.33203125" bestFit="1" customWidth="1"/>
    <col min="10758" max="10758" width="12" customWidth="1"/>
    <col min="10759" max="10759" width="8.6640625" bestFit="1" customWidth="1"/>
    <col min="10760" max="10761" width="17.88671875" bestFit="1" customWidth="1"/>
    <col min="10762" max="10762" width="11.33203125" bestFit="1" customWidth="1"/>
    <col min="10763" max="10763" width="11.109375" bestFit="1" customWidth="1"/>
    <col min="10764" max="10764" width="10.77734375" bestFit="1" customWidth="1"/>
    <col min="10765" max="10765" width="10.109375" bestFit="1" customWidth="1"/>
    <col min="10766" max="10766" width="10.109375" customWidth="1"/>
    <col min="10768" max="10768" width="14.44140625" bestFit="1" customWidth="1"/>
    <col min="11010" max="11011" width="11.109375" bestFit="1" customWidth="1"/>
    <col min="11012" max="11012" width="9.33203125" customWidth="1"/>
    <col min="11013" max="11013" width="10.33203125" bestFit="1" customWidth="1"/>
    <col min="11014" max="11014" width="12" customWidth="1"/>
    <col min="11015" max="11015" width="8.6640625" bestFit="1" customWidth="1"/>
    <col min="11016" max="11017" width="17.88671875" bestFit="1" customWidth="1"/>
    <col min="11018" max="11018" width="11.33203125" bestFit="1" customWidth="1"/>
    <col min="11019" max="11019" width="11.109375" bestFit="1" customWidth="1"/>
    <col min="11020" max="11020" width="10.77734375" bestFit="1" customWidth="1"/>
    <col min="11021" max="11021" width="10.109375" bestFit="1" customWidth="1"/>
    <col min="11022" max="11022" width="10.109375" customWidth="1"/>
    <col min="11024" max="11024" width="14.44140625" bestFit="1" customWidth="1"/>
    <col min="11266" max="11267" width="11.109375" bestFit="1" customWidth="1"/>
    <col min="11268" max="11268" width="9.33203125" customWidth="1"/>
    <col min="11269" max="11269" width="10.33203125" bestFit="1" customWidth="1"/>
    <col min="11270" max="11270" width="12" customWidth="1"/>
    <col min="11271" max="11271" width="8.6640625" bestFit="1" customWidth="1"/>
    <col min="11272" max="11273" width="17.88671875" bestFit="1" customWidth="1"/>
    <col min="11274" max="11274" width="11.33203125" bestFit="1" customWidth="1"/>
    <col min="11275" max="11275" width="11.109375" bestFit="1" customWidth="1"/>
    <col min="11276" max="11276" width="10.77734375" bestFit="1" customWidth="1"/>
    <col min="11277" max="11277" width="10.109375" bestFit="1" customWidth="1"/>
    <col min="11278" max="11278" width="10.109375" customWidth="1"/>
    <col min="11280" max="11280" width="14.44140625" bestFit="1" customWidth="1"/>
    <col min="11522" max="11523" width="11.109375" bestFit="1" customWidth="1"/>
    <col min="11524" max="11524" width="9.33203125" customWidth="1"/>
    <col min="11525" max="11525" width="10.33203125" bestFit="1" customWidth="1"/>
    <col min="11526" max="11526" width="12" customWidth="1"/>
    <col min="11527" max="11527" width="8.6640625" bestFit="1" customWidth="1"/>
    <col min="11528" max="11529" width="17.88671875" bestFit="1" customWidth="1"/>
    <col min="11530" max="11530" width="11.33203125" bestFit="1" customWidth="1"/>
    <col min="11531" max="11531" width="11.109375" bestFit="1" customWidth="1"/>
    <col min="11532" max="11532" width="10.77734375" bestFit="1" customWidth="1"/>
    <col min="11533" max="11533" width="10.109375" bestFit="1" customWidth="1"/>
    <col min="11534" max="11534" width="10.109375" customWidth="1"/>
    <col min="11536" max="11536" width="14.44140625" bestFit="1" customWidth="1"/>
    <col min="11778" max="11779" width="11.109375" bestFit="1" customWidth="1"/>
    <col min="11780" max="11780" width="9.33203125" customWidth="1"/>
    <col min="11781" max="11781" width="10.33203125" bestFit="1" customWidth="1"/>
    <col min="11782" max="11782" width="12" customWidth="1"/>
    <col min="11783" max="11783" width="8.6640625" bestFit="1" customWidth="1"/>
    <col min="11784" max="11785" width="17.88671875" bestFit="1" customWidth="1"/>
    <col min="11786" max="11786" width="11.33203125" bestFit="1" customWidth="1"/>
    <col min="11787" max="11787" width="11.109375" bestFit="1" customWidth="1"/>
    <col min="11788" max="11788" width="10.77734375" bestFit="1" customWidth="1"/>
    <col min="11789" max="11789" width="10.109375" bestFit="1" customWidth="1"/>
    <col min="11790" max="11790" width="10.109375" customWidth="1"/>
    <col min="11792" max="11792" width="14.44140625" bestFit="1" customWidth="1"/>
    <col min="12034" max="12035" width="11.109375" bestFit="1" customWidth="1"/>
    <col min="12036" max="12036" width="9.33203125" customWidth="1"/>
    <col min="12037" max="12037" width="10.33203125" bestFit="1" customWidth="1"/>
    <col min="12038" max="12038" width="12" customWidth="1"/>
    <col min="12039" max="12039" width="8.6640625" bestFit="1" customWidth="1"/>
    <col min="12040" max="12041" width="17.88671875" bestFit="1" customWidth="1"/>
    <col min="12042" max="12042" width="11.33203125" bestFit="1" customWidth="1"/>
    <col min="12043" max="12043" width="11.109375" bestFit="1" customWidth="1"/>
    <col min="12044" max="12044" width="10.77734375" bestFit="1" customWidth="1"/>
    <col min="12045" max="12045" width="10.109375" bestFit="1" customWidth="1"/>
    <col min="12046" max="12046" width="10.109375" customWidth="1"/>
    <col min="12048" max="12048" width="14.44140625" bestFit="1" customWidth="1"/>
    <col min="12290" max="12291" width="11.109375" bestFit="1" customWidth="1"/>
    <col min="12292" max="12292" width="9.33203125" customWidth="1"/>
    <col min="12293" max="12293" width="10.33203125" bestFit="1" customWidth="1"/>
    <col min="12294" max="12294" width="12" customWidth="1"/>
    <col min="12295" max="12295" width="8.6640625" bestFit="1" customWidth="1"/>
    <col min="12296" max="12297" width="17.88671875" bestFit="1" customWidth="1"/>
    <col min="12298" max="12298" width="11.33203125" bestFit="1" customWidth="1"/>
    <col min="12299" max="12299" width="11.109375" bestFit="1" customWidth="1"/>
    <col min="12300" max="12300" width="10.77734375" bestFit="1" customWidth="1"/>
    <col min="12301" max="12301" width="10.109375" bestFit="1" customWidth="1"/>
    <col min="12302" max="12302" width="10.109375" customWidth="1"/>
    <col min="12304" max="12304" width="14.44140625" bestFit="1" customWidth="1"/>
    <col min="12546" max="12547" width="11.109375" bestFit="1" customWidth="1"/>
    <col min="12548" max="12548" width="9.33203125" customWidth="1"/>
    <col min="12549" max="12549" width="10.33203125" bestFit="1" customWidth="1"/>
    <col min="12550" max="12550" width="12" customWidth="1"/>
    <col min="12551" max="12551" width="8.6640625" bestFit="1" customWidth="1"/>
    <col min="12552" max="12553" width="17.88671875" bestFit="1" customWidth="1"/>
    <col min="12554" max="12554" width="11.33203125" bestFit="1" customWidth="1"/>
    <col min="12555" max="12555" width="11.109375" bestFit="1" customWidth="1"/>
    <col min="12556" max="12556" width="10.77734375" bestFit="1" customWidth="1"/>
    <col min="12557" max="12557" width="10.109375" bestFit="1" customWidth="1"/>
    <col min="12558" max="12558" width="10.109375" customWidth="1"/>
    <col min="12560" max="12560" width="14.44140625" bestFit="1" customWidth="1"/>
    <col min="12802" max="12803" width="11.109375" bestFit="1" customWidth="1"/>
    <col min="12804" max="12804" width="9.33203125" customWidth="1"/>
    <col min="12805" max="12805" width="10.33203125" bestFit="1" customWidth="1"/>
    <col min="12806" max="12806" width="12" customWidth="1"/>
    <col min="12807" max="12807" width="8.6640625" bestFit="1" customWidth="1"/>
    <col min="12808" max="12809" width="17.88671875" bestFit="1" customWidth="1"/>
    <col min="12810" max="12810" width="11.33203125" bestFit="1" customWidth="1"/>
    <col min="12811" max="12811" width="11.109375" bestFit="1" customWidth="1"/>
    <col min="12812" max="12812" width="10.77734375" bestFit="1" customWidth="1"/>
    <col min="12813" max="12813" width="10.109375" bestFit="1" customWidth="1"/>
    <col min="12814" max="12814" width="10.109375" customWidth="1"/>
    <col min="12816" max="12816" width="14.44140625" bestFit="1" customWidth="1"/>
    <col min="13058" max="13059" width="11.109375" bestFit="1" customWidth="1"/>
    <col min="13060" max="13060" width="9.33203125" customWidth="1"/>
    <col min="13061" max="13061" width="10.33203125" bestFit="1" customWidth="1"/>
    <col min="13062" max="13062" width="12" customWidth="1"/>
    <col min="13063" max="13063" width="8.6640625" bestFit="1" customWidth="1"/>
    <col min="13064" max="13065" width="17.88671875" bestFit="1" customWidth="1"/>
    <col min="13066" max="13066" width="11.33203125" bestFit="1" customWidth="1"/>
    <col min="13067" max="13067" width="11.109375" bestFit="1" customWidth="1"/>
    <col min="13068" max="13068" width="10.77734375" bestFit="1" customWidth="1"/>
    <col min="13069" max="13069" width="10.109375" bestFit="1" customWidth="1"/>
    <col min="13070" max="13070" width="10.109375" customWidth="1"/>
    <col min="13072" max="13072" width="14.44140625" bestFit="1" customWidth="1"/>
    <col min="13314" max="13315" width="11.109375" bestFit="1" customWidth="1"/>
    <col min="13316" max="13316" width="9.33203125" customWidth="1"/>
    <col min="13317" max="13317" width="10.33203125" bestFit="1" customWidth="1"/>
    <col min="13318" max="13318" width="12" customWidth="1"/>
    <col min="13319" max="13319" width="8.6640625" bestFit="1" customWidth="1"/>
    <col min="13320" max="13321" width="17.88671875" bestFit="1" customWidth="1"/>
    <col min="13322" max="13322" width="11.33203125" bestFit="1" customWidth="1"/>
    <col min="13323" max="13323" width="11.109375" bestFit="1" customWidth="1"/>
    <col min="13324" max="13324" width="10.77734375" bestFit="1" customWidth="1"/>
    <col min="13325" max="13325" width="10.109375" bestFit="1" customWidth="1"/>
    <col min="13326" max="13326" width="10.109375" customWidth="1"/>
    <col min="13328" max="13328" width="14.44140625" bestFit="1" customWidth="1"/>
    <col min="13570" max="13571" width="11.109375" bestFit="1" customWidth="1"/>
    <col min="13572" max="13572" width="9.33203125" customWidth="1"/>
    <col min="13573" max="13573" width="10.33203125" bestFit="1" customWidth="1"/>
    <col min="13574" max="13574" width="12" customWidth="1"/>
    <col min="13575" max="13575" width="8.6640625" bestFit="1" customWidth="1"/>
    <col min="13576" max="13577" width="17.88671875" bestFit="1" customWidth="1"/>
    <col min="13578" max="13578" width="11.33203125" bestFit="1" customWidth="1"/>
    <col min="13579" max="13579" width="11.109375" bestFit="1" customWidth="1"/>
    <col min="13580" max="13580" width="10.77734375" bestFit="1" customWidth="1"/>
    <col min="13581" max="13581" width="10.109375" bestFit="1" customWidth="1"/>
    <col min="13582" max="13582" width="10.109375" customWidth="1"/>
    <col min="13584" max="13584" width="14.44140625" bestFit="1" customWidth="1"/>
    <col min="13826" max="13827" width="11.109375" bestFit="1" customWidth="1"/>
    <col min="13828" max="13828" width="9.33203125" customWidth="1"/>
    <col min="13829" max="13829" width="10.33203125" bestFit="1" customWidth="1"/>
    <col min="13830" max="13830" width="12" customWidth="1"/>
    <col min="13831" max="13831" width="8.6640625" bestFit="1" customWidth="1"/>
    <col min="13832" max="13833" width="17.88671875" bestFit="1" customWidth="1"/>
    <col min="13834" max="13834" width="11.33203125" bestFit="1" customWidth="1"/>
    <col min="13835" max="13835" width="11.109375" bestFit="1" customWidth="1"/>
    <col min="13836" max="13836" width="10.77734375" bestFit="1" customWidth="1"/>
    <col min="13837" max="13837" width="10.109375" bestFit="1" customWidth="1"/>
    <col min="13838" max="13838" width="10.109375" customWidth="1"/>
    <col min="13840" max="13840" width="14.44140625" bestFit="1" customWidth="1"/>
    <col min="14082" max="14083" width="11.109375" bestFit="1" customWidth="1"/>
    <col min="14084" max="14084" width="9.33203125" customWidth="1"/>
    <col min="14085" max="14085" width="10.33203125" bestFit="1" customWidth="1"/>
    <col min="14086" max="14086" width="12" customWidth="1"/>
    <col min="14087" max="14087" width="8.6640625" bestFit="1" customWidth="1"/>
    <col min="14088" max="14089" width="17.88671875" bestFit="1" customWidth="1"/>
    <col min="14090" max="14090" width="11.33203125" bestFit="1" customWidth="1"/>
    <col min="14091" max="14091" width="11.109375" bestFit="1" customWidth="1"/>
    <col min="14092" max="14092" width="10.77734375" bestFit="1" customWidth="1"/>
    <col min="14093" max="14093" width="10.109375" bestFit="1" customWidth="1"/>
    <col min="14094" max="14094" width="10.109375" customWidth="1"/>
    <col min="14096" max="14096" width="14.44140625" bestFit="1" customWidth="1"/>
    <col min="14338" max="14339" width="11.109375" bestFit="1" customWidth="1"/>
    <col min="14340" max="14340" width="9.33203125" customWidth="1"/>
    <col min="14341" max="14341" width="10.33203125" bestFit="1" customWidth="1"/>
    <col min="14342" max="14342" width="12" customWidth="1"/>
    <col min="14343" max="14343" width="8.6640625" bestFit="1" customWidth="1"/>
    <col min="14344" max="14345" width="17.88671875" bestFit="1" customWidth="1"/>
    <col min="14346" max="14346" width="11.33203125" bestFit="1" customWidth="1"/>
    <col min="14347" max="14347" width="11.109375" bestFit="1" customWidth="1"/>
    <col min="14348" max="14348" width="10.77734375" bestFit="1" customWidth="1"/>
    <col min="14349" max="14349" width="10.109375" bestFit="1" customWidth="1"/>
    <col min="14350" max="14350" width="10.109375" customWidth="1"/>
    <col min="14352" max="14352" width="14.44140625" bestFit="1" customWidth="1"/>
    <col min="14594" max="14595" width="11.109375" bestFit="1" customWidth="1"/>
    <col min="14596" max="14596" width="9.33203125" customWidth="1"/>
    <col min="14597" max="14597" width="10.33203125" bestFit="1" customWidth="1"/>
    <col min="14598" max="14598" width="12" customWidth="1"/>
    <col min="14599" max="14599" width="8.6640625" bestFit="1" customWidth="1"/>
    <col min="14600" max="14601" width="17.88671875" bestFit="1" customWidth="1"/>
    <col min="14602" max="14602" width="11.33203125" bestFit="1" customWidth="1"/>
    <col min="14603" max="14603" width="11.109375" bestFit="1" customWidth="1"/>
    <col min="14604" max="14604" width="10.77734375" bestFit="1" customWidth="1"/>
    <col min="14605" max="14605" width="10.109375" bestFit="1" customWidth="1"/>
    <col min="14606" max="14606" width="10.109375" customWidth="1"/>
    <col min="14608" max="14608" width="14.44140625" bestFit="1" customWidth="1"/>
    <col min="14850" max="14851" width="11.109375" bestFit="1" customWidth="1"/>
    <col min="14852" max="14852" width="9.33203125" customWidth="1"/>
    <col min="14853" max="14853" width="10.33203125" bestFit="1" customWidth="1"/>
    <col min="14854" max="14854" width="12" customWidth="1"/>
    <col min="14855" max="14855" width="8.6640625" bestFit="1" customWidth="1"/>
    <col min="14856" max="14857" width="17.88671875" bestFit="1" customWidth="1"/>
    <col min="14858" max="14858" width="11.33203125" bestFit="1" customWidth="1"/>
    <col min="14859" max="14859" width="11.109375" bestFit="1" customWidth="1"/>
    <col min="14860" max="14860" width="10.77734375" bestFit="1" customWidth="1"/>
    <col min="14861" max="14861" width="10.109375" bestFit="1" customWidth="1"/>
    <col min="14862" max="14862" width="10.109375" customWidth="1"/>
    <col min="14864" max="14864" width="14.44140625" bestFit="1" customWidth="1"/>
    <col min="15106" max="15107" width="11.109375" bestFit="1" customWidth="1"/>
    <col min="15108" max="15108" width="9.33203125" customWidth="1"/>
    <col min="15109" max="15109" width="10.33203125" bestFit="1" customWidth="1"/>
    <col min="15110" max="15110" width="12" customWidth="1"/>
    <col min="15111" max="15111" width="8.6640625" bestFit="1" customWidth="1"/>
    <col min="15112" max="15113" width="17.88671875" bestFit="1" customWidth="1"/>
    <col min="15114" max="15114" width="11.33203125" bestFit="1" customWidth="1"/>
    <col min="15115" max="15115" width="11.109375" bestFit="1" customWidth="1"/>
    <col min="15116" max="15116" width="10.77734375" bestFit="1" customWidth="1"/>
    <col min="15117" max="15117" width="10.109375" bestFit="1" customWidth="1"/>
    <col min="15118" max="15118" width="10.109375" customWidth="1"/>
    <col min="15120" max="15120" width="14.44140625" bestFit="1" customWidth="1"/>
    <col min="15362" max="15363" width="11.109375" bestFit="1" customWidth="1"/>
    <col min="15364" max="15364" width="9.33203125" customWidth="1"/>
    <col min="15365" max="15365" width="10.33203125" bestFit="1" customWidth="1"/>
    <col min="15366" max="15366" width="12" customWidth="1"/>
    <col min="15367" max="15367" width="8.6640625" bestFit="1" customWidth="1"/>
    <col min="15368" max="15369" width="17.88671875" bestFit="1" customWidth="1"/>
    <col min="15370" max="15370" width="11.33203125" bestFit="1" customWidth="1"/>
    <col min="15371" max="15371" width="11.109375" bestFit="1" customWidth="1"/>
    <col min="15372" max="15372" width="10.77734375" bestFit="1" customWidth="1"/>
    <col min="15373" max="15373" width="10.109375" bestFit="1" customWidth="1"/>
    <col min="15374" max="15374" width="10.109375" customWidth="1"/>
    <col min="15376" max="15376" width="14.44140625" bestFit="1" customWidth="1"/>
    <col min="15618" max="15619" width="11.109375" bestFit="1" customWidth="1"/>
    <col min="15620" max="15620" width="9.33203125" customWidth="1"/>
    <col min="15621" max="15621" width="10.33203125" bestFit="1" customWidth="1"/>
    <col min="15622" max="15622" width="12" customWidth="1"/>
    <col min="15623" max="15623" width="8.6640625" bestFit="1" customWidth="1"/>
    <col min="15624" max="15625" width="17.88671875" bestFit="1" customWidth="1"/>
    <col min="15626" max="15626" width="11.33203125" bestFit="1" customWidth="1"/>
    <col min="15627" max="15627" width="11.109375" bestFit="1" customWidth="1"/>
    <col min="15628" max="15628" width="10.77734375" bestFit="1" customWidth="1"/>
    <col min="15629" max="15629" width="10.109375" bestFit="1" customWidth="1"/>
    <col min="15630" max="15630" width="10.109375" customWidth="1"/>
    <col min="15632" max="15632" width="14.44140625" bestFit="1" customWidth="1"/>
    <col min="15874" max="15875" width="11.109375" bestFit="1" customWidth="1"/>
    <col min="15876" max="15876" width="9.33203125" customWidth="1"/>
    <col min="15877" max="15877" width="10.33203125" bestFit="1" customWidth="1"/>
    <col min="15878" max="15878" width="12" customWidth="1"/>
    <col min="15879" max="15879" width="8.6640625" bestFit="1" customWidth="1"/>
    <col min="15880" max="15881" width="17.88671875" bestFit="1" customWidth="1"/>
    <col min="15882" max="15882" width="11.33203125" bestFit="1" customWidth="1"/>
    <col min="15883" max="15883" width="11.109375" bestFit="1" customWidth="1"/>
    <col min="15884" max="15884" width="10.77734375" bestFit="1" customWidth="1"/>
    <col min="15885" max="15885" width="10.109375" bestFit="1" customWidth="1"/>
    <col min="15886" max="15886" width="10.109375" customWidth="1"/>
    <col min="15888" max="15888" width="14.44140625" bestFit="1" customWidth="1"/>
    <col min="16130" max="16131" width="11.109375" bestFit="1" customWidth="1"/>
    <col min="16132" max="16132" width="9.33203125" customWidth="1"/>
    <col min="16133" max="16133" width="10.33203125" bestFit="1" customWidth="1"/>
    <col min="16134" max="16134" width="12" customWidth="1"/>
    <col min="16135" max="16135" width="8.6640625" bestFit="1" customWidth="1"/>
    <col min="16136" max="16137" width="17.88671875" bestFit="1" customWidth="1"/>
    <col min="16138" max="16138" width="11.33203125" bestFit="1" customWidth="1"/>
    <col min="16139" max="16139" width="11.109375" bestFit="1" customWidth="1"/>
    <col min="16140" max="16140" width="10.77734375" bestFit="1" customWidth="1"/>
    <col min="16141" max="16141" width="10.109375" bestFit="1" customWidth="1"/>
    <col min="16142" max="16142" width="10.109375" customWidth="1"/>
    <col min="16144" max="16144" width="14.44140625" bestFit="1" customWidth="1"/>
  </cols>
  <sheetData>
    <row r="1" spans="1:16" x14ac:dyDescent="0.3">
      <c r="A1" s="1"/>
      <c r="F1" s="1" t="s">
        <v>28</v>
      </c>
    </row>
    <row r="2" spans="1:16" x14ac:dyDescent="0.3">
      <c r="A2" t="s">
        <v>29</v>
      </c>
    </row>
    <row r="3" spans="1:16" x14ac:dyDescent="0.3">
      <c r="M3" s="21" t="s">
        <v>18</v>
      </c>
      <c r="N3" s="21"/>
      <c r="O3" s="21"/>
      <c r="P3" t="s">
        <v>21</v>
      </c>
    </row>
    <row r="4" spans="1:16" x14ac:dyDescent="0.3">
      <c r="C4" t="s">
        <v>30</v>
      </c>
      <c r="D4" t="s">
        <v>16</v>
      </c>
      <c r="E4" t="s">
        <v>9</v>
      </c>
      <c r="F4" t="s">
        <v>10</v>
      </c>
      <c r="G4" t="s">
        <v>11</v>
      </c>
      <c r="H4" t="s">
        <v>12</v>
      </c>
      <c r="I4" t="s">
        <v>31</v>
      </c>
      <c r="J4" t="s">
        <v>14</v>
      </c>
      <c r="K4" t="s">
        <v>32</v>
      </c>
      <c r="L4" t="s">
        <v>33</v>
      </c>
      <c r="M4" t="s">
        <v>19</v>
      </c>
      <c r="N4" t="s">
        <v>20</v>
      </c>
      <c r="O4" t="s">
        <v>16</v>
      </c>
    </row>
    <row r="5" spans="1:16" x14ac:dyDescent="0.3">
      <c r="B5" t="s">
        <v>34</v>
      </c>
      <c r="C5" s="9">
        <f>[1]Apr!D37</f>
        <v>12450.91</v>
      </c>
      <c r="D5" s="9">
        <f>[1]Apr!E37</f>
        <v>1348.9399999999998</v>
      </c>
      <c r="E5" s="9">
        <f>[1]Apr!F37</f>
        <v>2023.7599999999998</v>
      </c>
      <c r="F5" s="9">
        <f>[1]Apr!G37</f>
        <v>648.70000000000005</v>
      </c>
      <c r="G5" s="9">
        <f>[1]Apr!H37</f>
        <v>9.4499999999999993</v>
      </c>
      <c r="H5" s="9">
        <f>[1]Apr!I37</f>
        <v>8420.06</v>
      </c>
      <c r="I5" s="9">
        <f>[1]Apr!J37</f>
        <v>0</v>
      </c>
      <c r="J5" s="9">
        <f>[1]Apr!K37</f>
        <v>0</v>
      </c>
      <c r="K5" s="9">
        <f>SUM(D5:J5)</f>
        <v>12450.91</v>
      </c>
      <c r="L5" s="9">
        <f>K5-C5</f>
        <v>0</v>
      </c>
      <c r="M5" s="9">
        <f>[1]Apr!P37</f>
        <v>72980</v>
      </c>
      <c r="N5" s="9">
        <f>[1]Apr!Q37</f>
        <v>0.37</v>
      </c>
      <c r="O5" s="9">
        <f>[1]Apr!R37</f>
        <v>0</v>
      </c>
      <c r="P5" s="9">
        <f>K5-M5-N5-O5</f>
        <v>-60529.46</v>
      </c>
    </row>
    <row r="6" spans="1:16" x14ac:dyDescent="0.3">
      <c r="B6" t="s">
        <v>35</v>
      </c>
      <c r="C6" s="9">
        <f>[1]May!D41</f>
        <v>3964.3799999999997</v>
      </c>
      <c r="D6" s="9">
        <f>[1]May!E41</f>
        <v>207.49000000000004</v>
      </c>
      <c r="E6" s="9">
        <f>[1]May!F41</f>
        <v>2014.2099999999998</v>
      </c>
      <c r="F6" s="9">
        <f>[1]May!G41</f>
        <v>55.82</v>
      </c>
      <c r="G6" s="9">
        <f>[1]May!H41</f>
        <v>9.9</v>
      </c>
      <c r="H6" s="9">
        <f>[1]May!I41</f>
        <v>1676.96</v>
      </c>
      <c r="I6" s="9">
        <f>[1]May!J41</f>
        <v>0</v>
      </c>
      <c r="J6" s="9">
        <f>[1]May!K41</f>
        <v>0</v>
      </c>
      <c r="K6" s="9">
        <f t="shared" ref="K6:K16" si="0">SUM(D6:J6)</f>
        <v>3964.38</v>
      </c>
      <c r="L6" s="9">
        <f t="shared" ref="L6:L16" si="1">K6-C6</f>
        <v>0</v>
      </c>
      <c r="M6" s="9">
        <f>[1]May!P41</f>
        <v>0</v>
      </c>
      <c r="N6" s="9">
        <f>[1]May!Q41</f>
        <v>0.65</v>
      </c>
      <c r="O6" s="9">
        <f>[1]May!R41</f>
        <v>2642.08</v>
      </c>
      <c r="P6" s="9">
        <f>K6-M6-N6-O6</f>
        <v>1321.65</v>
      </c>
    </row>
    <row r="7" spans="1:16" x14ac:dyDescent="0.3">
      <c r="B7" t="s">
        <v>36</v>
      </c>
      <c r="C7" s="9">
        <f>[1]Jun!D40</f>
        <v>3628.3599999999997</v>
      </c>
      <c r="D7" s="9">
        <f>[1]Jun!E40</f>
        <v>248.82999999999998</v>
      </c>
      <c r="E7" s="9">
        <f>[1]Jun!F40</f>
        <v>2014.2099999999998</v>
      </c>
      <c r="F7" s="9">
        <f>[1]Jun!G40</f>
        <v>69.97999999999999</v>
      </c>
      <c r="G7" s="9">
        <f>[1]Jun!H40</f>
        <v>0</v>
      </c>
      <c r="H7" s="9">
        <f>[1]Jun!I40</f>
        <v>1295.3399999999999</v>
      </c>
      <c r="I7" s="9">
        <f>[1]Jun!J40</f>
        <v>0</v>
      </c>
      <c r="J7" s="9">
        <f>[1]Jun!K40</f>
        <v>0</v>
      </c>
      <c r="K7" s="9">
        <f t="shared" si="0"/>
        <v>3628.3599999999997</v>
      </c>
      <c r="L7" s="9">
        <f t="shared" si="1"/>
        <v>0</v>
      </c>
      <c r="M7" s="9">
        <f>[1]Jun!P40</f>
        <v>0</v>
      </c>
      <c r="N7" s="9">
        <f>[1]Jun!Q40</f>
        <v>0.74</v>
      </c>
      <c r="O7" s="9">
        <f>[1]Jun!R40</f>
        <v>0</v>
      </c>
      <c r="P7" s="9">
        <f>K7-M7-N7-O7</f>
        <v>3627.62</v>
      </c>
    </row>
    <row r="8" spans="1:16" x14ac:dyDescent="0.3">
      <c r="B8" t="s">
        <v>37</v>
      </c>
      <c r="C8" s="9">
        <f>[1]Jul!D39</f>
        <v>4945.29</v>
      </c>
      <c r="D8" s="9">
        <f>[1]Jul!E39</f>
        <v>369.46999999999991</v>
      </c>
      <c r="E8" s="9">
        <f>[1]Jul!F39</f>
        <v>2439.21</v>
      </c>
      <c r="F8" s="9">
        <f>[1]Jul!G39</f>
        <v>0</v>
      </c>
      <c r="G8" s="9">
        <f>[1]Jul!H39</f>
        <v>11.7</v>
      </c>
      <c r="H8" s="9">
        <f>[1]Jul!I39</f>
        <v>2124.9100000000003</v>
      </c>
      <c r="I8" s="9">
        <f>[1]Jul!J39</f>
        <v>0</v>
      </c>
      <c r="J8" s="9">
        <f>[1]Jul!K39</f>
        <v>0</v>
      </c>
      <c r="K8" s="9">
        <f t="shared" si="0"/>
        <v>4945.29</v>
      </c>
      <c r="L8" s="9">
        <f t="shared" si="1"/>
        <v>0</v>
      </c>
      <c r="M8" s="9">
        <f>[1]Jul!P39</f>
        <v>0</v>
      </c>
      <c r="N8" s="9">
        <f>[1]Jul!Q39</f>
        <v>0.64</v>
      </c>
      <c r="O8" s="9">
        <f>[1]Jul!R39</f>
        <v>0</v>
      </c>
      <c r="P8" s="9">
        <f>K8-M8-N8-O8</f>
        <v>4944.6499999999996</v>
      </c>
    </row>
    <row r="9" spans="1:16" x14ac:dyDescent="0.3">
      <c r="B9" t="s">
        <v>38</v>
      </c>
      <c r="C9" s="9">
        <f>[1]Aug!D33</f>
        <v>3920.72</v>
      </c>
      <c r="D9" s="9">
        <f>[1]Aug!E33</f>
        <v>245</v>
      </c>
      <c r="E9" s="9">
        <f>[1]Aug!F33</f>
        <v>2439.21</v>
      </c>
      <c r="F9" s="9">
        <f>[1]Aug!G33</f>
        <v>20.67</v>
      </c>
      <c r="G9" s="9">
        <f>[1]Aug!H33</f>
        <v>7.65</v>
      </c>
      <c r="H9" s="9">
        <f>[1]Aug!I33</f>
        <v>1208.19</v>
      </c>
      <c r="I9" s="9">
        <f>[1]Aug!J33</f>
        <v>0</v>
      </c>
      <c r="J9" s="9">
        <f>[1]Aug!K33</f>
        <v>0</v>
      </c>
      <c r="K9" s="9">
        <f t="shared" si="0"/>
        <v>3920.7200000000003</v>
      </c>
      <c r="L9" s="9">
        <f t="shared" si="1"/>
        <v>0</v>
      </c>
      <c r="M9" s="9">
        <f>[1]Aug!P33</f>
        <v>0</v>
      </c>
      <c r="N9" s="9">
        <f>[1]Aug!Q33</f>
        <v>0.64</v>
      </c>
      <c r="O9" s="9">
        <f>[1]Aug!R33</f>
        <v>2240.77</v>
      </c>
      <c r="P9" s="9">
        <f>K9-M9-N9-O9</f>
        <v>1679.3100000000004</v>
      </c>
    </row>
    <row r="10" spans="1:16" x14ac:dyDescent="0.3">
      <c r="B10" t="s">
        <v>39</v>
      </c>
      <c r="C10" s="9">
        <f>[1]Sep!D39</f>
        <v>5485.03</v>
      </c>
      <c r="D10" s="9">
        <f>[1]Sep!E39</f>
        <v>325.47000000000003</v>
      </c>
      <c r="E10" s="9">
        <f>[1]Sep!F39</f>
        <v>2014.2100000000003</v>
      </c>
      <c r="F10" s="9">
        <f>[1]Sep!G39</f>
        <v>0</v>
      </c>
      <c r="G10" s="9">
        <f>[1]Sep!H39</f>
        <v>0</v>
      </c>
      <c r="H10" s="9">
        <f>[1]Sep!I39</f>
        <v>3145.3499999999995</v>
      </c>
      <c r="I10" s="9">
        <f>[1]Sep!J39</f>
        <v>0</v>
      </c>
      <c r="J10" s="9">
        <f>[1]Sep!K39</f>
        <v>0</v>
      </c>
      <c r="K10" s="9">
        <f t="shared" si="0"/>
        <v>5485.03</v>
      </c>
      <c r="L10" s="9">
        <f t="shared" si="1"/>
        <v>0</v>
      </c>
      <c r="M10" s="9">
        <f>[1]Sep!P39</f>
        <v>0</v>
      </c>
      <c r="N10" s="9">
        <f>[1]Sep!Q39</f>
        <v>0.57999999999999996</v>
      </c>
      <c r="O10" s="9">
        <f>[1]Sep!R39</f>
        <v>0</v>
      </c>
      <c r="P10" s="9">
        <f t="shared" ref="P10:P16" si="2">K10-M10-N10-O10</f>
        <v>5484.45</v>
      </c>
    </row>
    <row r="11" spans="1:16" x14ac:dyDescent="0.3">
      <c r="B11" t="s">
        <v>40</v>
      </c>
      <c r="C11" s="9">
        <f>[1]Oct!D33</f>
        <v>8554.14</v>
      </c>
      <c r="D11" s="9">
        <f>[1]Oct!E33</f>
        <v>930.63</v>
      </c>
      <c r="E11" s="9">
        <f>[1]Oct!F33</f>
        <v>2027.31</v>
      </c>
      <c r="F11" s="9">
        <f>[1]Oct!G33</f>
        <v>183.11</v>
      </c>
      <c r="G11" s="9">
        <f>[1]Oct!H33</f>
        <v>0</v>
      </c>
      <c r="H11" s="9">
        <f>[1]Oct!I33</f>
        <v>4993.09</v>
      </c>
      <c r="I11" s="9">
        <f>[1]Oct!J33</f>
        <v>420</v>
      </c>
      <c r="J11" s="9">
        <f>[1]Oct!K33</f>
        <v>0</v>
      </c>
      <c r="K11" s="9">
        <f t="shared" si="0"/>
        <v>8554.14</v>
      </c>
      <c r="L11" s="9">
        <f t="shared" si="1"/>
        <v>0</v>
      </c>
      <c r="M11" s="9">
        <f>[1]Oct!P33</f>
        <v>0</v>
      </c>
      <c r="N11" s="9">
        <f>[1]Oct!Q33</f>
        <v>0.52</v>
      </c>
      <c r="O11" s="9">
        <f>[1]Oct!R33</f>
        <v>0</v>
      </c>
      <c r="P11" s="9">
        <f t="shared" si="2"/>
        <v>8553.619999999999</v>
      </c>
    </row>
    <row r="12" spans="1:16" x14ac:dyDescent="0.3">
      <c r="B12" t="s">
        <v>41</v>
      </c>
      <c r="C12" s="9">
        <f>[1]Nov!D36</f>
        <v>4939.2</v>
      </c>
      <c r="D12" s="9">
        <f>[1]Nov!E36</f>
        <v>260.05</v>
      </c>
      <c r="E12" s="9">
        <f>[1]Nov!F36</f>
        <v>3316.9300000000003</v>
      </c>
      <c r="F12" s="9">
        <f>[1]Nov!G36</f>
        <v>75.800000000000011</v>
      </c>
      <c r="G12" s="9">
        <f>[1]Nov!H36</f>
        <v>0</v>
      </c>
      <c r="H12" s="9">
        <f>[1]Nov!I36</f>
        <v>1286.42</v>
      </c>
      <c r="I12" s="9">
        <f>[1]Nov!J36</f>
        <v>0</v>
      </c>
      <c r="J12" s="9">
        <f>[1]Nov!K36</f>
        <v>0</v>
      </c>
      <c r="K12" s="9">
        <f t="shared" si="0"/>
        <v>4939.2000000000007</v>
      </c>
      <c r="L12" s="9">
        <f t="shared" si="1"/>
        <v>0</v>
      </c>
      <c r="M12" s="9">
        <f>[1]Nov!P36</f>
        <v>0</v>
      </c>
      <c r="N12" s="9">
        <f>[1]Nov!Q36</f>
        <v>0.5</v>
      </c>
      <c r="O12" s="9">
        <f>[1]Nov!R36</f>
        <v>623.98</v>
      </c>
      <c r="P12" s="9">
        <f t="shared" si="2"/>
        <v>4314.7200000000012</v>
      </c>
    </row>
    <row r="13" spans="1:16" x14ac:dyDescent="0.3">
      <c r="B13" t="s">
        <v>42</v>
      </c>
      <c r="C13" s="9">
        <f>[1]Dec!D33</f>
        <v>7252.79</v>
      </c>
      <c r="D13" s="9">
        <f>[1]Dec!E33</f>
        <v>612.96</v>
      </c>
      <c r="E13" s="9">
        <f>[1]Dec!F33</f>
        <v>3291.92</v>
      </c>
      <c r="F13" s="9">
        <f>[1]Dec!G33</f>
        <v>183.11</v>
      </c>
      <c r="G13" s="9">
        <f>[1]Dec!H33</f>
        <v>0</v>
      </c>
      <c r="H13" s="9">
        <f>[1]Dec!I33</f>
        <v>3164.8</v>
      </c>
      <c r="I13" s="9">
        <f>[1]Dec!J33</f>
        <v>0</v>
      </c>
      <c r="J13" s="9">
        <f>[1]Dec!K33</f>
        <v>0</v>
      </c>
      <c r="K13" s="9">
        <f t="shared" si="0"/>
        <v>7252.7900000000009</v>
      </c>
      <c r="L13" s="9">
        <f t="shared" si="1"/>
        <v>0</v>
      </c>
      <c r="M13" s="9">
        <f>[1]Dec!P33</f>
        <v>0</v>
      </c>
      <c r="N13" s="9">
        <f>[1]Dec!Q33</f>
        <v>0.44</v>
      </c>
      <c r="O13" s="9">
        <f>[1]Dec!R33</f>
        <v>1256.0999999999999</v>
      </c>
      <c r="P13" s="9">
        <f t="shared" si="2"/>
        <v>5996.2500000000018</v>
      </c>
    </row>
    <row r="14" spans="1:16" x14ac:dyDescent="0.3">
      <c r="B14" t="s">
        <v>7</v>
      </c>
      <c r="C14" s="9">
        <f>[1]Jan!D34</f>
        <v>2803.69</v>
      </c>
      <c r="D14" s="9">
        <f>[1]Jan!E34</f>
        <v>62.82</v>
      </c>
      <c r="E14" s="9">
        <f>[1]Jan!F34</f>
        <v>1885.79</v>
      </c>
      <c r="F14" s="9">
        <f>[1]Jan!G34</f>
        <v>0</v>
      </c>
      <c r="G14" s="9">
        <f>[1]Jan!H34</f>
        <v>0</v>
      </c>
      <c r="H14" s="9">
        <f>[1]Jan!I34</f>
        <v>855.08</v>
      </c>
      <c r="I14" s="9">
        <f>[1]Jan!J34</f>
        <v>0</v>
      </c>
      <c r="J14" s="9">
        <f>[1]Jan!K34</f>
        <v>0</v>
      </c>
      <c r="K14" s="9">
        <f t="shared" si="0"/>
        <v>2803.69</v>
      </c>
      <c r="L14" s="9">
        <f t="shared" si="1"/>
        <v>0</v>
      </c>
      <c r="M14" s="9">
        <f>[1]Jan!P34</f>
        <v>0</v>
      </c>
      <c r="N14" s="9">
        <f>[1]Jan!Q34</f>
        <v>0.4</v>
      </c>
      <c r="O14" s="9">
        <f>[1]Jan!R34</f>
        <v>0</v>
      </c>
      <c r="P14" s="9">
        <f t="shared" si="2"/>
        <v>2803.29</v>
      </c>
    </row>
    <row r="15" spans="1:16" x14ac:dyDescent="0.3">
      <c r="B15" t="s">
        <v>43</v>
      </c>
      <c r="C15" s="9">
        <v>8634.86</v>
      </c>
      <c r="D15" s="9">
        <f>[1]Feb!E32</f>
        <v>985.16000000000008</v>
      </c>
      <c r="E15" s="9">
        <f>[1]Feb!F32</f>
        <v>2023.3200000000002</v>
      </c>
      <c r="F15" s="9">
        <v>2000</v>
      </c>
      <c r="G15" s="9">
        <f>[1]Feb!H32</f>
        <v>0</v>
      </c>
      <c r="H15" s="9">
        <f>[1]Feb!I32</f>
        <v>3626.38</v>
      </c>
      <c r="I15" s="9">
        <f>[1]Feb!J32</f>
        <v>0</v>
      </c>
      <c r="J15" s="9">
        <f>[1]Feb!K32</f>
        <v>0</v>
      </c>
      <c r="K15" s="9">
        <f t="shared" si="0"/>
        <v>8634.86</v>
      </c>
      <c r="L15" s="9">
        <f t="shared" si="1"/>
        <v>0</v>
      </c>
      <c r="M15" s="9">
        <f>[1]Feb!P32</f>
        <v>0</v>
      </c>
      <c r="N15" s="9">
        <f>[1]Feb!Q32</f>
        <v>0.33</v>
      </c>
      <c r="O15" s="9">
        <f>[1]Feb!R32</f>
        <v>0</v>
      </c>
      <c r="P15" s="9">
        <f t="shared" si="2"/>
        <v>8634.5300000000007</v>
      </c>
    </row>
    <row r="16" spans="1:16" x14ac:dyDescent="0.3">
      <c r="B16" t="s">
        <v>44</v>
      </c>
      <c r="C16" s="9">
        <v>0</v>
      </c>
      <c r="D16" s="9">
        <f>[1]Mar!E40</f>
        <v>0</v>
      </c>
      <c r="E16" s="9">
        <f>[1]Mar!F40</f>
        <v>0</v>
      </c>
      <c r="F16" s="9">
        <f>[1]Mar!G40</f>
        <v>0</v>
      </c>
      <c r="G16" s="9">
        <f>[1]Mar!H40</f>
        <v>0</v>
      </c>
      <c r="H16" s="9">
        <f>[1]Mar!I40</f>
        <v>0</v>
      </c>
      <c r="I16" s="9">
        <f>[1]Mar!J40</f>
        <v>0</v>
      </c>
      <c r="J16" s="9">
        <f>[1]Mar!K40</f>
        <v>0</v>
      </c>
      <c r="K16" s="9">
        <f t="shared" si="0"/>
        <v>0</v>
      </c>
      <c r="L16" s="9">
        <f t="shared" si="1"/>
        <v>0</v>
      </c>
      <c r="M16" s="9">
        <f>[1]Mar!P40</f>
        <v>0</v>
      </c>
      <c r="N16" s="9">
        <f>[1]Mar!Q40</f>
        <v>0</v>
      </c>
      <c r="O16" s="9">
        <f>[1]Mar!R40</f>
        <v>0</v>
      </c>
      <c r="P16" s="9">
        <f t="shared" si="2"/>
        <v>0</v>
      </c>
    </row>
    <row r="17" spans="2:16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6" ht="15" thickBot="1" x14ac:dyDescent="0.35">
      <c r="B18" t="s">
        <v>45</v>
      </c>
      <c r="C18" s="14">
        <f>SUM(C5:C16)</f>
        <v>66579.37</v>
      </c>
      <c r="D18" s="14">
        <f t="shared" ref="D18:P18" si="3">SUM(D5:D16)</f>
        <v>5596.82</v>
      </c>
      <c r="E18" s="14">
        <f t="shared" si="3"/>
        <v>25490.080000000002</v>
      </c>
      <c r="F18" s="14">
        <f t="shared" si="3"/>
        <v>3237.19</v>
      </c>
      <c r="G18" s="14">
        <f t="shared" si="3"/>
        <v>38.700000000000003</v>
      </c>
      <c r="H18" s="14">
        <f>SUM(H5:H16)</f>
        <v>31796.58</v>
      </c>
      <c r="I18" s="14">
        <f t="shared" si="3"/>
        <v>420</v>
      </c>
      <c r="J18" s="14">
        <f t="shared" si="3"/>
        <v>0</v>
      </c>
      <c r="K18" s="14">
        <f>SUM(K5:K16)</f>
        <v>66579.37</v>
      </c>
      <c r="L18" s="14">
        <f t="shared" si="3"/>
        <v>0</v>
      </c>
      <c r="M18" s="14">
        <f t="shared" si="3"/>
        <v>72980</v>
      </c>
      <c r="N18" s="14">
        <f t="shared" si="3"/>
        <v>5.8100000000000014</v>
      </c>
      <c r="O18" s="14">
        <f t="shared" si="3"/>
        <v>6762.93</v>
      </c>
      <c r="P18" s="14">
        <f t="shared" si="3"/>
        <v>-13169.37</v>
      </c>
    </row>
    <row r="19" spans="2:16" ht="15" thickTop="1" x14ac:dyDescent="0.3"/>
    <row r="20" spans="2:16" x14ac:dyDescent="0.3">
      <c r="K20" s="9"/>
    </row>
    <row r="21" spans="2:16" x14ac:dyDescent="0.3">
      <c r="C21" s="9"/>
      <c r="D21" s="9"/>
      <c r="H21" s="9"/>
      <c r="I21" s="9"/>
      <c r="J21" s="9"/>
      <c r="K21" s="9"/>
    </row>
    <row r="22" spans="2:16" x14ac:dyDescent="0.3">
      <c r="C22" s="9"/>
    </row>
    <row r="23" spans="2:16" x14ac:dyDescent="0.3">
      <c r="D23" s="9"/>
      <c r="E23" s="9"/>
      <c r="H23" s="9"/>
    </row>
  </sheetData>
  <mergeCells count="1">
    <mergeCell ref="M3:O3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5B1F-D0F5-4184-8FC1-0392FA874D7D}">
  <sheetPr>
    <pageSetUpPr fitToPage="1"/>
  </sheetPr>
  <dimension ref="A3:N39"/>
  <sheetViews>
    <sheetView workbookViewId="0">
      <selection activeCell="L23" sqref="L23"/>
    </sheetView>
  </sheetViews>
  <sheetFormatPr defaultRowHeight="14.4" x14ac:dyDescent="0.3"/>
  <cols>
    <col min="4" max="4" width="11.109375" bestFit="1" customWidth="1"/>
    <col min="6" max="6" width="11.109375" bestFit="1" customWidth="1"/>
    <col min="8" max="8" width="11.109375" bestFit="1" customWidth="1"/>
    <col min="10" max="10" width="11.109375" bestFit="1" customWidth="1"/>
    <col min="11" max="11" width="9.109375" bestFit="1" customWidth="1"/>
    <col min="12" max="12" width="11.5546875" customWidth="1"/>
    <col min="14" max="14" width="10.109375" bestFit="1" customWidth="1"/>
    <col min="260" max="260" width="11.109375" bestFit="1" customWidth="1"/>
    <col min="262" max="262" width="11.109375" bestFit="1" customWidth="1"/>
    <col min="264" max="264" width="11.109375" bestFit="1" customWidth="1"/>
    <col min="266" max="266" width="11.109375" bestFit="1" customWidth="1"/>
    <col min="267" max="267" width="9.109375" bestFit="1" customWidth="1"/>
    <col min="268" max="268" width="11.5546875" customWidth="1"/>
    <col min="270" max="270" width="10.109375" bestFit="1" customWidth="1"/>
    <col min="516" max="516" width="11.109375" bestFit="1" customWidth="1"/>
    <col min="518" max="518" width="11.109375" bestFit="1" customWidth="1"/>
    <col min="520" max="520" width="11.109375" bestFit="1" customWidth="1"/>
    <col min="522" max="522" width="11.109375" bestFit="1" customWidth="1"/>
    <col min="523" max="523" width="9.109375" bestFit="1" customWidth="1"/>
    <col min="524" max="524" width="11.5546875" customWidth="1"/>
    <col min="526" max="526" width="10.109375" bestFit="1" customWidth="1"/>
    <col min="772" max="772" width="11.109375" bestFit="1" customWidth="1"/>
    <col min="774" max="774" width="11.109375" bestFit="1" customWidth="1"/>
    <col min="776" max="776" width="11.109375" bestFit="1" customWidth="1"/>
    <col min="778" max="778" width="11.109375" bestFit="1" customWidth="1"/>
    <col min="779" max="779" width="9.109375" bestFit="1" customWidth="1"/>
    <col min="780" max="780" width="11.5546875" customWidth="1"/>
    <col min="782" max="782" width="10.109375" bestFit="1" customWidth="1"/>
    <col min="1028" max="1028" width="11.109375" bestFit="1" customWidth="1"/>
    <col min="1030" max="1030" width="11.109375" bestFit="1" customWidth="1"/>
    <col min="1032" max="1032" width="11.109375" bestFit="1" customWidth="1"/>
    <col min="1034" max="1034" width="11.109375" bestFit="1" customWidth="1"/>
    <col min="1035" max="1035" width="9.109375" bestFit="1" customWidth="1"/>
    <col min="1036" max="1036" width="11.5546875" customWidth="1"/>
    <col min="1038" max="1038" width="10.109375" bestFit="1" customWidth="1"/>
    <col min="1284" max="1284" width="11.109375" bestFit="1" customWidth="1"/>
    <col min="1286" max="1286" width="11.109375" bestFit="1" customWidth="1"/>
    <col min="1288" max="1288" width="11.109375" bestFit="1" customWidth="1"/>
    <col min="1290" max="1290" width="11.109375" bestFit="1" customWidth="1"/>
    <col min="1291" max="1291" width="9.109375" bestFit="1" customWidth="1"/>
    <col min="1292" max="1292" width="11.5546875" customWidth="1"/>
    <col min="1294" max="1294" width="10.109375" bestFit="1" customWidth="1"/>
    <col min="1540" max="1540" width="11.109375" bestFit="1" customWidth="1"/>
    <col min="1542" max="1542" width="11.109375" bestFit="1" customWidth="1"/>
    <col min="1544" max="1544" width="11.109375" bestFit="1" customWidth="1"/>
    <col min="1546" max="1546" width="11.109375" bestFit="1" customWidth="1"/>
    <col min="1547" max="1547" width="9.109375" bestFit="1" customWidth="1"/>
    <col min="1548" max="1548" width="11.5546875" customWidth="1"/>
    <col min="1550" max="1550" width="10.109375" bestFit="1" customWidth="1"/>
    <col min="1796" max="1796" width="11.109375" bestFit="1" customWidth="1"/>
    <col min="1798" max="1798" width="11.109375" bestFit="1" customWidth="1"/>
    <col min="1800" max="1800" width="11.109375" bestFit="1" customWidth="1"/>
    <col min="1802" max="1802" width="11.109375" bestFit="1" customWidth="1"/>
    <col min="1803" max="1803" width="9.109375" bestFit="1" customWidth="1"/>
    <col min="1804" max="1804" width="11.5546875" customWidth="1"/>
    <col min="1806" max="1806" width="10.109375" bestFit="1" customWidth="1"/>
    <col min="2052" max="2052" width="11.109375" bestFit="1" customWidth="1"/>
    <col min="2054" max="2054" width="11.109375" bestFit="1" customWidth="1"/>
    <col min="2056" max="2056" width="11.109375" bestFit="1" customWidth="1"/>
    <col min="2058" max="2058" width="11.109375" bestFit="1" customWidth="1"/>
    <col min="2059" max="2059" width="9.109375" bestFit="1" customWidth="1"/>
    <col min="2060" max="2060" width="11.5546875" customWidth="1"/>
    <col min="2062" max="2062" width="10.109375" bestFit="1" customWidth="1"/>
    <col min="2308" max="2308" width="11.109375" bestFit="1" customWidth="1"/>
    <col min="2310" max="2310" width="11.109375" bestFit="1" customWidth="1"/>
    <col min="2312" max="2312" width="11.109375" bestFit="1" customWidth="1"/>
    <col min="2314" max="2314" width="11.109375" bestFit="1" customWidth="1"/>
    <col min="2315" max="2315" width="9.109375" bestFit="1" customWidth="1"/>
    <col min="2316" max="2316" width="11.5546875" customWidth="1"/>
    <col min="2318" max="2318" width="10.109375" bestFit="1" customWidth="1"/>
    <col min="2564" max="2564" width="11.109375" bestFit="1" customWidth="1"/>
    <col min="2566" max="2566" width="11.109375" bestFit="1" customWidth="1"/>
    <col min="2568" max="2568" width="11.109375" bestFit="1" customWidth="1"/>
    <col min="2570" max="2570" width="11.109375" bestFit="1" customWidth="1"/>
    <col min="2571" max="2571" width="9.109375" bestFit="1" customWidth="1"/>
    <col min="2572" max="2572" width="11.5546875" customWidth="1"/>
    <col min="2574" max="2574" width="10.109375" bestFit="1" customWidth="1"/>
    <col min="2820" max="2820" width="11.109375" bestFit="1" customWidth="1"/>
    <col min="2822" max="2822" width="11.109375" bestFit="1" customWidth="1"/>
    <col min="2824" max="2824" width="11.109375" bestFit="1" customWidth="1"/>
    <col min="2826" max="2826" width="11.109375" bestFit="1" customWidth="1"/>
    <col min="2827" max="2827" width="9.109375" bestFit="1" customWidth="1"/>
    <col min="2828" max="2828" width="11.5546875" customWidth="1"/>
    <col min="2830" max="2830" width="10.109375" bestFit="1" customWidth="1"/>
    <col min="3076" max="3076" width="11.109375" bestFit="1" customWidth="1"/>
    <col min="3078" max="3078" width="11.109375" bestFit="1" customWidth="1"/>
    <col min="3080" max="3080" width="11.109375" bestFit="1" customWidth="1"/>
    <col min="3082" max="3082" width="11.109375" bestFit="1" customWidth="1"/>
    <col min="3083" max="3083" width="9.109375" bestFit="1" customWidth="1"/>
    <col min="3084" max="3084" width="11.5546875" customWidth="1"/>
    <col min="3086" max="3086" width="10.109375" bestFit="1" customWidth="1"/>
    <col min="3332" max="3332" width="11.109375" bestFit="1" customWidth="1"/>
    <col min="3334" max="3334" width="11.109375" bestFit="1" customWidth="1"/>
    <col min="3336" max="3336" width="11.109375" bestFit="1" customWidth="1"/>
    <col min="3338" max="3338" width="11.109375" bestFit="1" customWidth="1"/>
    <col min="3339" max="3339" width="9.109375" bestFit="1" customWidth="1"/>
    <col min="3340" max="3340" width="11.5546875" customWidth="1"/>
    <col min="3342" max="3342" width="10.109375" bestFit="1" customWidth="1"/>
    <col min="3588" max="3588" width="11.109375" bestFit="1" customWidth="1"/>
    <col min="3590" max="3590" width="11.109375" bestFit="1" customWidth="1"/>
    <col min="3592" max="3592" width="11.109375" bestFit="1" customWidth="1"/>
    <col min="3594" max="3594" width="11.109375" bestFit="1" customWidth="1"/>
    <col min="3595" max="3595" width="9.109375" bestFit="1" customWidth="1"/>
    <col min="3596" max="3596" width="11.5546875" customWidth="1"/>
    <col min="3598" max="3598" width="10.109375" bestFit="1" customWidth="1"/>
    <col min="3844" max="3844" width="11.109375" bestFit="1" customWidth="1"/>
    <col min="3846" max="3846" width="11.109375" bestFit="1" customWidth="1"/>
    <col min="3848" max="3848" width="11.109375" bestFit="1" customWidth="1"/>
    <col min="3850" max="3850" width="11.109375" bestFit="1" customWidth="1"/>
    <col min="3851" max="3851" width="9.109375" bestFit="1" customWidth="1"/>
    <col min="3852" max="3852" width="11.5546875" customWidth="1"/>
    <col min="3854" max="3854" width="10.109375" bestFit="1" customWidth="1"/>
    <col min="4100" max="4100" width="11.109375" bestFit="1" customWidth="1"/>
    <col min="4102" max="4102" width="11.109375" bestFit="1" customWidth="1"/>
    <col min="4104" max="4104" width="11.109375" bestFit="1" customWidth="1"/>
    <col min="4106" max="4106" width="11.109375" bestFit="1" customWidth="1"/>
    <col min="4107" max="4107" width="9.109375" bestFit="1" customWidth="1"/>
    <col min="4108" max="4108" width="11.5546875" customWidth="1"/>
    <col min="4110" max="4110" width="10.109375" bestFit="1" customWidth="1"/>
    <col min="4356" max="4356" width="11.109375" bestFit="1" customWidth="1"/>
    <col min="4358" max="4358" width="11.109375" bestFit="1" customWidth="1"/>
    <col min="4360" max="4360" width="11.109375" bestFit="1" customWidth="1"/>
    <col min="4362" max="4362" width="11.109375" bestFit="1" customWidth="1"/>
    <col min="4363" max="4363" width="9.109375" bestFit="1" customWidth="1"/>
    <col min="4364" max="4364" width="11.5546875" customWidth="1"/>
    <col min="4366" max="4366" width="10.109375" bestFit="1" customWidth="1"/>
    <col min="4612" max="4612" width="11.109375" bestFit="1" customWidth="1"/>
    <col min="4614" max="4614" width="11.109375" bestFit="1" customWidth="1"/>
    <col min="4616" max="4616" width="11.109375" bestFit="1" customWidth="1"/>
    <col min="4618" max="4618" width="11.109375" bestFit="1" customWidth="1"/>
    <col min="4619" max="4619" width="9.109375" bestFit="1" customWidth="1"/>
    <col min="4620" max="4620" width="11.5546875" customWidth="1"/>
    <col min="4622" max="4622" width="10.109375" bestFit="1" customWidth="1"/>
    <col min="4868" max="4868" width="11.109375" bestFit="1" customWidth="1"/>
    <col min="4870" max="4870" width="11.109375" bestFit="1" customWidth="1"/>
    <col min="4872" max="4872" width="11.109375" bestFit="1" customWidth="1"/>
    <col min="4874" max="4874" width="11.109375" bestFit="1" customWidth="1"/>
    <col min="4875" max="4875" width="9.109375" bestFit="1" customWidth="1"/>
    <col min="4876" max="4876" width="11.5546875" customWidth="1"/>
    <col min="4878" max="4878" width="10.109375" bestFit="1" customWidth="1"/>
    <col min="5124" max="5124" width="11.109375" bestFit="1" customWidth="1"/>
    <col min="5126" max="5126" width="11.109375" bestFit="1" customWidth="1"/>
    <col min="5128" max="5128" width="11.109375" bestFit="1" customWidth="1"/>
    <col min="5130" max="5130" width="11.109375" bestFit="1" customWidth="1"/>
    <col min="5131" max="5131" width="9.109375" bestFit="1" customWidth="1"/>
    <col min="5132" max="5132" width="11.5546875" customWidth="1"/>
    <col min="5134" max="5134" width="10.109375" bestFit="1" customWidth="1"/>
    <col min="5380" max="5380" width="11.109375" bestFit="1" customWidth="1"/>
    <col min="5382" max="5382" width="11.109375" bestFit="1" customWidth="1"/>
    <col min="5384" max="5384" width="11.109375" bestFit="1" customWidth="1"/>
    <col min="5386" max="5386" width="11.109375" bestFit="1" customWidth="1"/>
    <col min="5387" max="5387" width="9.109375" bestFit="1" customWidth="1"/>
    <col min="5388" max="5388" width="11.5546875" customWidth="1"/>
    <col min="5390" max="5390" width="10.109375" bestFit="1" customWidth="1"/>
    <col min="5636" max="5636" width="11.109375" bestFit="1" customWidth="1"/>
    <col min="5638" max="5638" width="11.109375" bestFit="1" customWidth="1"/>
    <col min="5640" max="5640" width="11.109375" bestFit="1" customWidth="1"/>
    <col min="5642" max="5642" width="11.109375" bestFit="1" customWidth="1"/>
    <col min="5643" max="5643" width="9.109375" bestFit="1" customWidth="1"/>
    <col min="5644" max="5644" width="11.5546875" customWidth="1"/>
    <col min="5646" max="5646" width="10.109375" bestFit="1" customWidth="1"/>
    <col min="5892" max="5892" width="11.109375" bestFit="1" customWidth="1"/>
    <col min="5894" max="5894" width="11.109375" bestFit="1" customWidth="1"/>
    <col min="5896" max="5896" width="11.109375" bestFit="1" customWidth="1"/>
    <col min="5898" max="5898" width="11.109375" bestFit="1" customWidth="1"/>
    <col min="5899" max="5899" width="9.109375" bestFit="1" customWidth="1"/>
    <col min="5900" max="5900" width="11.5546875" customWidth="1"/>
    <col min="5902" max="5902" width="10.109375" bestFit="1" customWidth="1"/>
    <col min="6148" max="6148" width="11.109375" bestFit="1" customWidth="1"/>
    <col min="6150" max="6150" width="11.109375" bestFit="1" customWidth="1"/>
    <col min="6152" max="6152" width="11.109375" bestFit="1" customWidth="1"/>
    <col min="6154" max="6154" width="11.109375" bestFit="1" customWidth="1"/>
    <col min="6155" max="6155" width="9.109375" bestFit="1" customWidth="1"/>
    <col min="6156" max="6156" width="11.5546875" customWidth="1"/>
    <col min="6158" max="6158" width="10.109375" bestFit="1" customWidth="1"/>
    <col min="6404" max="6404" width="11.109375" bestFit="1" customWidth="1"/>
    <col min="6406" max="6406" width="11.109375" bestFit="1" customWidth="1"/>
    <col min="6408" max="6408" width="11.109375" bestFit="1" customWidth="1"/>
    <col min="6410" max="6410" width="11.109375" bestFit="1" customWidth="1"/>
    <col min="6411" max="6411" width="9.109375" bestFit="1" customWidth="1"/>
    <col min="6412" max="6412" width="11.5546875" customWidth="1"/>
    <col min="6414" max="6414" width="10.109375" bestFit="1" customWidth="1"/>
    <col min="6660" max="6660" width="11.109375" bestFit="1" customWidth="1"/>
    <col min="6662" max="6662" width="11.109375" bestFit="1" customWidth="1"/>
    <col min="6664" max="6664" width="11.109375" bestFit="1" customWidth="1"/>
    <col min="6666" max="6666" width="11.109375" bestFit="1" customWidth="1"/>
    <col min="6667" max="6667" width="9.109375" bestFit="1" customWidth="1"/>
    <col min="6668" max="6668" width="11.5546875" customWidth="1"/>
    <col min="6670" max="6670" width="10.109375" bestFit="1" customWidth="1"/>
    <col min="6916" max="6916" width="11.109375" bestFit="1" customWidth="1"/>
    <col min="6918" max="6918" width="11.109375" bestFit="1" customWidth="1"/>
    <col min="6920" max="6920" width="11.109375" bestFit="1" customWidth="1"/>
    <col min="6922" max="6922" width="11.109375" bestFit="1" customWidth="1"/>
    <col min="6923" max="6923" width="9.109375" bestFit="1" customWidth="1"/>
    <col min="6924" max="6924" width="11.5546875" customWidth="1"/>
    <col min="6926" max="6926" width="10.109375" bestFit="1" customWidth="1"/>
    <col min="7172" max="7172" width="11.109375" bestFit="1" customWidth="1"/>
    <col min="7174" max="7174" width="11.109375" bestFit="1" customWidth="1"/>
    <col min="7176" max="7176" width="11.109375" bestFit="1" customWidth="1"/>
    <col min="7178" max="7178" width="11.109375" bestFit="1" customWidth="1"/>
    <col min="7179" max="7179" width="9.109375" bestFit="1" customWidth="1"/>
    <col min="7180" max="7180" width="11.5546875" customWidth="1"/>
    <col min="7182" max="7182" width="10.109375" bestFit="1" customWidth="1"/>
    <col min="7428" max="7428" width="11.109375" bestFit="1" customWidth="1"/>
    <col min="7430" max="7430" width="11.109375" bestFit="1" customWidth="1"/>
    <col min="7432" max="7432" width="11.109375" bestFit="1" customWidth="1"/>
    <col min="7434" max="7434" width="11.109375" bestFit="1" customWidth="1"/>
    <col min="7435" max="7435" width="9.109375" bestFit="1" customWidth="1"/>
    <col min="7436" max="7436" width="11.5546875" customWidth="1"/>
    <col min="7438" max="7438" width="10.109375" bestFit="1" customWidth="1"/>
    <col min="7684" max="7684" width="11.109375" bestFit="1" customWidth="1"/>
    <col min="7686" max="7686" width="11.109375" bestFit="1" customWidth="1"/>
    <col min="7688" max="7688" width="11.109375" bestFit="1" customWidth="1"/>
    <col min="7690" max="7690" width="11.109375" bestFit="1" customWidth="1"/>
    <col min="7691" max="7691" width="9.109375" bestFit="1" customWidth="1"/>
    <col min="7692" max="7692" width="11.5546875" customWidth="1"/>
    <col min="7694" max="7694" width="10.109375" bestFit="1" customWidth="1"/>
    <col min="7940" max="7940" width="11.109375" bestFit="1" customWidth="1"/>
    <col min="7942" max="7942" width="11.109375" bestFit="1" customWidth="1"/>
    <col min="7944" max="7944" width="11.109375" bestFit="1" customWidth="1"/>
    <col min="7946" max="7946" width="11.109375" bestFit="1" customWidth="1"/>
    <col min="7947" max="7947" width="9.109375" bestFit="1" customWidth="1"/>
    <col min="7948" max="7948" width="11.5546875" customWidth="1"/>
    <col min="7950" max="7950" width="10.109375" bestFit="1" customWidth="1"/>
    <col min="8196" max="8196" width="11.109375" bestFit="1" customWidth="1"/>
    <col min="8198" max="8198" width="11.109375" bestFit="1" customWidth="1"/>
    <col min="8200" max="8200" width="11.109375" bestFit="1" customWidth="1"/>
    <col min="8202" max="8202" width="11.109375" bestFit="1" customWidth="1"/>
    <col min="8203" max="8203" width="9.109375" bestFit="1" customWidth="1"/>
    <col min="8204" max="8204" width="11.5546875" customWidth="1"/>
    <col min="8206" max="8206" width="10.109375" bestFit="1" customWidth="1"/>
    <col min="8452" max="8452" width="11.109375" bestFit="1" customWidth="1"/>
    <col min="8454" max="8454" width="11.109375" bestFit="1" customWidth="1"/>
    <col min="8456" max="8456" width="11.109375" bestFit="1" customWidth="1"/>
    <col min="8458" max="8458" width="11.109375" bestFit="1" customWidth="1"/>
    <col min="8459" max="8459" width="9.109375" bestFit="1" customWidth="1"/>
    <col min="8460" max="8460" width="11.5546875" customWidth="1"/>
    <col min="8462" max="8462" width="10.109375" bestFit="1" customWidth="1"/>
    <col min="8708" max="8708" width="11.109375" bestFit="1" customWidth="1"/>
    <col min="8710" max="8710" width="11.109375" bestFit="1" customWidth="1"/>
    <col min="8712" max="8712" width="11.109375" bestFit="1" customWidth="1"/>
    <col min="8714" max="8714" width="11.109375" bestFit="1" customWidth="1"/>
    <col min="8715" max="8715" width="9.109375" bestFit="1" customWidth="1"/>
    <col min="8716" max="8716" width="11.5546875" customWidth="1"/>
    <col min="8718" max="8718" width="10.109375" bestFit="1" customWidth="1"/>
    <col min="8964" max="8964" width="11.109375" bestFit="1" customWidth="1"/>
    <col min="8966" max="8966" width="11.109375" bestFit="1" customWidth="1"/>
    <col min="8968" max="8968" width="11.109375" bestFit="1" customWidth="1"/>
    <col min="8970" max="8970" width="11.109375" bestFit="1" customWidth="1"/>
    <col min="8971" max="8971" width="9.109375" bestFit="1" customWidth="1"/>
    <col min="8972" max="8972" width="11.5546875" customWidth="1"/>
    <col min="8974" max="8974" width="10.109375" bestFit="1" customWidth="1"/>
    <col min="9220" max="9220" width="11.109375" bestFit="1" customWidth="1"/>
    <col min="9222" max="9222" width="11.109375" bestFit="1" customWidth="1"/>
    <col min="9224" max="9224" width="11.109375" bestFit="1" customWidth="1"/>
    <col min="9226" max="9226" width="11.109375" bestFit="1" customWidth="1"/>
    <col min="9227" max="9227" width="9.109375" bestFit="1" customWidth="1"/>
    <col min="9228" max="9228" width="11.5546875" customWidth="1"/>
    <col min="9230" max="9230" width="10.109375" bestFit="1" customWidth="1"/>
    <col min="9476" max="9476" width="11.109375" bestFit="1" customWidth="1"/>
    <col min="9478" max="9478" width="11.109375" bestFit="1" customWidth="1"/>
    <col min="9480" max="9480" width="11.109375" bestFit="1" customWidth="1"/>
    <col min="9482" max="9482" width="11.109375" bestFit="1" customWidth="1"/>
    <col min="9483" max="9483" width="9.109375" bestFit="1" customWidth="1"/>
    <col min="9484" max="9484" width="11.5546875" customWidth="1"/>
    <col min="9486" max="9486" width="10.109375" bestFit="1" customWidth="1"/>
    <col min="9732" max="9732" width="11.109375" bestFit="1" customWidth="1"/>
    <col min="9734" max="9734" width="11.109375" bestFit="1" customWidth="1"/>
    <col min="9736" max="9736" width="11.109375" bestFit="1" customWidth="1"/>
    <col min="9738" max="9738" width="11.109375" bestFit="1" customWidth="1"/>
    <col min="9739" max="9739" width="9.109375" bestFit="1" customWidth="1"/>
    <col min="9740" max="9740" width="11.5546875" customWidth="1"/>
    <col min="9742" max="9742" width="10.109375" bestFit="1" customWidth="1"/>
    <col min="9988" max="9988" width="11.109375" bestFit="1" customWidth="1"/>
    <col min="9990" max="9990" width="11.109375" bestFit="1" customWidth="1"/>
    <col min="9992" max="9992" width="11.109375" bestFit="1" customWidth="1"/>
    <col min="9994" max="9994" width="11.109375" bestFit="1" customWidth="1"/>
    <col min="9995" max="9995" width="9.109375" bestFit="1" customWidth="1"/>
    <col min="9996" max="9996" width="11.5546875" customWidth="1"/>
    <col min="9998" max="9998" width="10.109375" bestFit="1" customWidth="1"/>
    <col min="10244" max="10244" width="11.109375" bestFit="1" customWidth="1"/>
    <col min="10246" max="10246" width="11.109375" bestFit="1" customWidth="1"/>
    <col min="10248" max="10248" width="11.109375" bestFit="1" customWidth="1"/>
    <col min="10250" max="10250" width="11.109375" bestFit="1" customWidth="1"/>
    <col min="10251" max="10251" width="9.109375" bestFit="1" customWidth="1"/>
    <col min="10252" max="10252" width="11.5546875" customWidth="1"/>
    <col min="10254" max="10254" width="10.109375" bestFit="1" customWidth="1"/>
    <col min="10500" max="10500" width="11.109375" bestFit="1" customWidth="1"/>
    <col min="10502" max="10502" width="11.109375" bestFit="1" customWidth="1"/>
    <col min="10504" max="10504" width="11.109375" bestFit="1" customWidth="1"/>
    <col min="10506" max="10506" width="11.109375" bestFit="1" customWidth="1"/>
    <col min="10507" max="10507" width="9.109375" bestFit="1" customWidth="1"/>
    <col min="10508" max="10508" width="11.5546875" customWidth="1"/>
    <col min="10510" max="10510" width="10.109375" bestFit="1" customWidth="1"/>
    <col min="10756" max="10756" width="11.109375" bestFit="1" customWidth="1"/>
    <col min="10758" max="10758" width="11.109375" bestFit="1" customWidth="1"/>
    <col min="10760" max="10760" width="11.109375" bestFit="1" customWidth="1"/>
    <col min="10762" max="10762" width="11.109375" bestFit="1" customWidth="1"/>
    <col min="10763" max="10763" width="9.109375" bestFit="1" customWidth="1"/>
    <col min="10764" max="10764" width="11.5546875" customWidth="1"/>
    <col min="10766" max="10766" width="10.109375" bestFit="1" customWidth="1"/>
    <col min="11012" max="11012" width="11.109375" bestFit="1" customWidth="1"/>
    <col min="11014" max="11014" width="11.109375" bestFit="1" customWidth="1"/>
    <col min="11016" max="11016" width="11.109375" bestFit="1" customWidth="1"/>
    <col min="11018" max="11018" width="11.109375" bestFit="1" customWidth="1"/>
    <col min="11019" max="11019" width="9.109375" bestFit="1" customWidth="1"/>
    <col min="11020" max="11020" width="11.5546875" customWidth="1"/>
    <col min="11022" max="11022" width="10.109375" bestFit="1" customWidth="1"/>
    <col min="11268" max="11268" width="11.109375" bestFit="1" customWidth="1"/>
    <col min="11270" max="11270" width="11.109375" bestFit="1" customWidth="1"/>
    <col min="11272" max="11272" width="11.109375" bestFit="1" customWidth="1"/>
    <col min="11274" max="11274" width="11.109375" bestFit="1" customWidth="1"/>
    <col min="11275" max="11275" width="9.109375" bestFit="1" customWidth="1"/>
    <col min="11276" max="11276" width="11.5546875" customWidth="1"/>
    <col min="11278" max="11278" width="10.109375" bestFit="1" customWidth="1"/>
    <col min="11524" max="11524" width="11.109375" bestFit="1" customWidth="1"/>
    <col min="11526" max="11526" width="11.109375" bestFit="1" customWidth="1"/>
    <col min="11528" max="11528" width="11.109375" bestFit="1" customWidth="1"/>
    <col min="11530" max="11530" width="11.109375" bestFit="1" customWidth="1"/>
    <col min="11531" max="11531" width="9.109375" bestFit="1" customWidth="1"/>
    <col min="11532" max="11532" width="11.5546875" customWidth="1"/>
    <col min="11534" max="11534" width="10.109375" bestFit="1" customWidth="1"/>
    <col min="11780" max="11780" width="11.109375" bestFit="1" customWidth="1"/>
    <col min="11782" max="11782" width="11.109375" bestFit="1" customWidth="1"/>
    <col min="11784" max="11784" width="11.109375" bestFit="1" customWidth="1"/>
    <col min="11786" max="11786" width="11.109375" bestFit="1" customWidth="1"/>
    <col min="11787" max="11787" width="9.109375" bestFit="1" customWidth="1"/>
    <col min="11788" max="11788" width="11.5546875" customWidth="1"/>
    <col min="11790" max="11790" width="10.109375" bestFit="1" customWidth="1"/>
    <col min="12036" max="12036" width="11.109375" bestFit="1" customWidth="1"/>
    <col min="12038" max="12038" width="11.109375" bestFit="1" customWidth="1"/>
    <col min="12040" max="12040" width="11.109375" bestFit="1" customWidth="1"/>
    <col min="12042" max="12042" width="11.109375" bestFit="1" customWidth="1"/>
    <col min="12043" max="12043" width="9.109375" bestFit="1" customWidth="1"/>
    <col min="12044" max="12044" width="11.5546875" customWidth="1"/>
    <col min="12046" max="12046" width="10.109375" bestFit="1" customWidth="1"/>
    <col min="12292" max="12292" width="11.109375" bestFit="1" customWidth="1"/>
    <col min="12294" max="12294" width="11.109375" bestFit="1" customWidth="1"/>
    <col min="12296" max="12296" width="11.109375" bestFit="1" customWidth="1"/>
    <col min="12298" max="12298" width="11.109375" bestFit="1" customWidth="1"/>
    <col min="12299" max="12299" width="9.109375" bestFit="1" customWidth="1"/>
    <col min="12300" max="12300" width="11.5546875" customWidth="1"/>
    <col min="12302" max="12302" width="10.109375" bestFit="1" customWidth="1"/>
    <col min="12548" max="12548" width="11.109375" bestFit="1" customWidth="1"/>
    <col min="12550" max="12550" width="11.109375" bestFit="1" customWidth="1"/>
    <col min="12552" max="12552" width="11.109375" bestFit="1" customWidth="1"/>
    <col min="12554" max="12554" width="11.109375" bestFit="1" customWidth="1"/>
    <col min="12555" max="12555" width="9.109375" bestFit="1" customWidth="1"/>
    <col min="12556" max="12556" width="11.5546875" customWidth="1"/>
    <col min="12558" max="12558" width="10.109375" bestFit="1" customWidth="1"/>
    <col min="12804" max="12804" width="11.109375" bestFit="1" customWidth="1"/>
    <col min="12806" max="12806" width="11.109375" bestFit="1" customWidth="1"/>
    <col min="12808" max="12808" width="11.109375" bestFit="1" customWidth="1"/>
    <col min="12810" max="12810" width="11.109375" bestFit="1" customWidth="1"/>
    <col min="12811" max="12811" width="9.109375" bestFit="1" customWidth="1"/>
    <col min="12812" max="12812" width="11.5546875" customWidth="1"/>
    <col min="12814" max="12814" width="10.109375" bestFit="1" customWidth="1"/>
    <col min="13060" max="13060" width="11.109375" bestFit="1" customWidth="1"/>
    <col min="13062" max="13062" width="11.109375" bestFit="1" customWidth="1"/>
    <col min="13064" max="13064" width="11.109375" bestFit="1" customWidth="1"/>
    <col min="13066" max="13066" width="11.109375" bestFit="1" customWidth="1"/>
    <col min="13067" max="13067" width="9.109375" bestFit="1" customWidth="1"/>
    <col min="13068" max="13068" width="11.5546875" customWidth="1"/>
    <col min="13070" max="13070" width="10.109375" bestFit="1" customWidth="1"/>
    <col min="13316" max="13316" width="11.109375" bestFit="1" customWidth="1"/>
    <col min="13318" max="13318" width="11.109375" bestFit="1" customWidth="1"/>
    <col min="13320" max="13320" width="11.109375" bestFit="1" customWidth="1"/>
    <col min="13322" max="13322" width="11.109375" bestFit="1" customWidth="1"/>
    <col min="13323" max="13323" width="9.109375" bestFit="1" customWidth="1"/>
    <col min="13324" max="13324" width="11.5546875" customWidth="1"/>
    <col min="13326" max="13326" width="10.109375" bestFit="1" customWidth="1"/>
    <col min="13572" max="13572" width="11.109375" bestFit="1" customWidth="1"/>
    <col min="13574" max="13574" width="11.109375" bestFit="1" customWidth="1"/>
    <col min="13576" max="13576" width="11.109375" bestFit="1" customWidth="1"/>
    <col min="13578" max="13578" width="11.109375" bestFit="1" customWidth="1"/>
    <col min="13579" max="13579" width="9.109375" bestFit="1" customWidth="1"/>
    <col min="13580" max="13580" width="11.5546875" customWidth="1"/>
    <col min="13582" max="13582" width="10.109375" bestFit="1" customWidth="1"/>
    <col min="13828" max="13828" width="11.109375" bestFit="1" customWidth="1"/>
    <col min="13830" max="13830" width="11.109375" bestFit="1" customWidth="1"/>
    <col min="13832" max="13832" width="11.109375" bestFit="1" customWidth="1"/>
    <col min="13834" max="13834" width="11.109375" bestFit="1" customWidth="1"/>
    <col min="13835" max="13835" width="9.109375" bestFit="1" customWidth="1"/>
    <col min="13836" max="13836" width="11.5546875" customWidth="1"/>
    <col min="13838" max="13838" width="10.109375" bestFit="1" customWidth="1"/>
    <col min="14084" max="14084" width="11.109375" bestFit="1" customWidth="1"/>
    <col min="14086" max="14086" width="11.109375" bestFit="1" customWidth="1"/>
    <col min="14088" max="14088" width="11.109375" bestFit="1" customWidth="1"/>
    <col min="14090" max="14090" width="11.109375" bestFit="1" customWidth="1"/>
    <col min="14091" max="14091" width="9.109375" bestFit="1" customWidth="1"/>
    <col min="14092" max="14092" width="11.5546875" customWidth="1"/>
    <col min="14094" max="14094" width="10.109375" bestFit="1" customWidth="1"/>
    <col min="14340" max="14340" width="11.109375" bestFit="1" customWidth="1"/>
    <col min="14342" max="14342" width="11.109375" bestFit="1" customWidth="1"/>
    <col min="14344" max="14344" width="11.109375" bestFit="1" customWidth="1"/>
    <col min="14346" max="14346" width="11.109375" bestFit="1" customWidth="1"/>
    <col min="14347" max="14347" width="9.109375" bestFit="1" customWidth="1"/>
    <col min="14348" max="14348" width="11.5546875" customWidth="1"/>
    <col min="14350" max="14350" width="10.109375" bestFit="1" customWidth="1"/>
    <col min="14596" max="14596" width="11.109375" bestFit="1" customWidth="1"/>
    <col min="14598" max="14598" width="11.109375" bestFit="1" customWidth="1"/>
    <col min="14600" max="14600" width="11.109375" bestFit="1" customWidth="1"/>
    <col min="14602" max="14602" width="11.109375" bestFit="1" customWidth="1"/>
    <col min="14603" max="14603" width="9.109375" bestFit="1" customWidth="1"/>
    <col min="14604" max="14604" width="11.5546875" customWidth="1"/>
    <col min="14606" max="14606" width="10.109375" bestFit="1" customWidth="1"/>
    <col min="14852" max="14852" width="11.109375" bestFit="1" customWidth="1"/>
    <col min="14854" max="14854" width="11.109375" bestFit="1" customWidth="1"/>
    <col min="14856" max="14856" width="11.109375" bestFit="1" customWidth="1"/>
    <col min="14858" max="14858" width="11.109375" bestFit="1" customWidth="1"/>
    <col min="14859" max="14859" width="9.109375" bestFit="1" customWidth="1"/>
    <col min="14860" max="14860" width="11.5546875" customWidth="1"/>
    <col min="14862" max="14862" width="10.109375" bestFit="1" customWidth="1"/>
    <col min="15108" max="15108" width="11.109375" bestFit="1" customWidth="1"/>
    <col min="15110" max="15110" width="11.109375" bestFit="1" customWidth="1"/>
    <col min="15112" max="15112" width="11.109375" bestFit="1" customWidth="1"/>
    <col min="15114" max="15114" width="11.109375" bestFit="1" customWidth="1"/>
    <col min="15115" max="15115" width="9.109375" bestFit="1" customWidth="1"/>
    <col min="15116" max="15116" width="11.5546875" customWidth="1"/>
    <col min="15118" max="15118" width="10.109375" bestFit="1" customWidth="1"/>
    <col min="15364" max="15364" width="11.109375" bestFit="1" customWidth="1"/>
    <col min="15366" max="15366" width="11.109375" bestFit="1" customWidth="1"/>
    <col min="15368" max="15368" width="11.109375" bestFit="1" customWidth="1"/>
    <col min="15370" max="15370" width="11.109375" bestFit="1" customWidth="1"/>
    <col min="15371" max="15371" width="9.109375" bestFit="1" customWidth="1"/>
    <col min="15372" max="15372" width="11.5546875" customWidth="1"/>
    <col min="15374" max="15374" width="10.109375" bestFit="1" customWidth="1"/>
    <col min="15620" max="15620" width="11.109375" bestFit="1" customWidth="1"/>
    <col min="15622" max="15622" width="11.109375" bestFit="1" customWidth="1"/>
    <col min="15624" max="15624" width="11.109375" bestFit="1" customWidth="1"/>
    <col min="15626" max="15626" width="11.109375" bestFit="1" customWidth="1"/>
    <col min="15627" max="15627" width="9.109375" bestFit="1" customWidth="1"/>
    <col min="15628" max="15628" width="11.5546875" customWidth="1"/>
    <col min="15630" max="15630" width="10.109375" bestFit="1" customWidth="1"/>
    <col min="15876" max="15876" width="11.109375" bestFit="1" customWidth="1"/>
    <col min="15878" max="15878" width="11.109375" bestFit="1" customWidth="1"/>
    <col min="15880" max="15880" width="11.109375" bestFit="1" customWidth="1"/>
    <col min="15882" max="15882" width="11.109375" bestFit="1" customWidth="1"/>
    <col min="15883" max="15883" width="9.109375" bestFit="1" customWidth="1"/>
    <col min="15884" max="15884" width="11.5546875" customWidth="1"/>
    <col min="15886" max="15886" width="10.109375" bestFit="1" customWidth="1"/>
    <col min="16132" max="16132" width="11.109375" bestFit="1" customWidth="1"/>
    <col min="16134" max="16134" width="11.109375" bestFit="1" customWidth="1"/>
    <col min="16136" max="16136" width="11.109375" bestFit="1" customWidth="1"/>
    <col min="16138" max="16138" width="11.109375" bestFit="1" customWidth="1"/>
    <col min="16139" max="16139" width="9.109375" bestFit="1" customWidth="1"/>
    <col min="16140" max="16140" width="11.5546875" customWidth="1"/>
    <col min="16142" max="16142" width="10.109375" bestFit="1" customWidth="1"/>
  </cols>
  <sheetData>
    <row r="3" spans="1:12" x14ac:dyDescent="0.3">
      <c r="D3" s="1" t="s">
        <v>46</v>
      </c>
    </row>
    <row r="5" spans="1:12" x14ac:dyDescent="0.3">
      <c r="D5" s="5" t="s">
        <v>47</v>
      </c>
      <c r="E5" s="5"/>
      <c r="F5" s="3" t="s">
        <v>8</v>
      </c>
      <c r="H5" s="3" t="s">
        <v>8</v>
      </c>
      <c r="I5" s="5"/>
      <c r="J5" s="3" t="s">
        <v>8</v>
      </c>
      <c r="K5" s="5"/>
      <c r="L5" s="3" t="s">
        <v>8</v>
      </c>
    </row>
    <row r="6" spans="1:12" x14ac:dyDescent="0.3">
      <c r="D6" s="5" t="s">
        <v>48</v>
      </c>
      <c r="E6" s="5"/>
      <c r="F6" s="5" t="s">
        <v>49</v>
      </c>
      <c r="H6" s="5" t="s">
        <v>50</v>
      </c>
      <c r="I6" s="5"/>
      <c r="J6" s="5" t="s">
        <v>51</v>
      </c>
      <c r="K6" s="5"/>
      <c r="L6" s="5" t="s">
        <v>48</v>
      </c>
    </row>
    <row r="8" spans="1:12" x14ac:dyDescent="0.3">
      <c r="A8" t="s">
        <v>52</v>
      </c>
      <c r="D8" s="9">
        <v>92458.03</v>
      </c>
      <c r="E8" s="9"/>
      <c r="F8" s="9">
        <v>92229.26999999999</v>
      </c>
      <c r="H8" s="9">
        <v>92229.26999999999</v>
      </c>
      <c r="I8" s="9"/>
      <c r="J8" s="9">
        <v>92229.26999999999</v>
      </c>
      <c r="K8" s="9"/>
      <c r="L8" s="9">
        <f>J8</f>
        <v>92229.26999999999</v>
      </c>
    </row>
    <row r="9" spans="1:12" x14ac:dyDescent="0.3">
      <c r="D9" s="9"/>
      <c r="E9" s="9"/>
      <c r="F9" s="9"/>
      <c r="H9" s="9"/>
      <c r="I9" s="9"/>
      <c r="J9" s="9"/>
      <c r="K9" s="9"/>
      <c r="L9" s="9"/>
    </row>
    <row r="10" spans="1:12" x14ac:dyDescent="0.3">
      <c r="A10" t="s">
        <v>19</v>
      </c>
      <c r="D10" s="9">
        <v>72980</v>
      </c>
      <c r="E10" s="9"/>
      <c r="F10" s="9">
        <v>72980</v>
      </c>
      <c r="H10" s="9">
        <v>72980</v>
      </c>
      <c r="I10" s="9"/>
      <c r="J10" s="9">
        <v>72980</v>
      </c>
      <c r="K10" s="9"/>
      <c r="L10" s="9">
        <f>J10</f>
        <v>72980</v>
      </c>
    </row>
    <row r="11" spans="1:12" x14ac:dyDescent="0.3">
      <c r="D11" s="9"/>
      <c r="E11" s="9"/>
      <c r="F11" s="9"/>
      <c r="H11" s="9"/>
      <c r="I11" s="9"/>
      <c r="J11" s="9"/>
      <c r="K11" s="9"/>
      <c r="L11" s="9"/>
    </row>
    <row r="12" spans="1:12" x14ac:dyDescent="0.3">
      <c r="A12" t="s">
        <v>53</v>
      </c>
      <c r="D12" s="9">
        <v>2753.86</v>
      </c>
      <c r="E12" s="9"/>
      <c r="F12" s="9">
        <v>2643.84</v>
      </c>
      <c r="H12" s="9">
        <v>4886.47</v>
      </c>
      <c r="I12" s="9"/>
      <c r="J12" s="9">
        <v>6768.01</v>
      </c>
      <c r="K12" s="9"/>
      <c r="L12" s="9">
        <v>6768.74</v>
      </c>
    </row>
    <row r="13" spans="1:12" x14ac:dyDescent="0.3">
      <c r="D13" s="9"/>
      <c r="E13" s="9"/>
      <c r="F13" s="9"/>
      <c r="H13" s="9"/>
      <c r="I13" s="9"/>
      <c r="J13" s="9"/>
      <c r="K13" s="9"/>
      <c r="L13" s="9"/>
    </row>
    <row r="14" spans="1:12" x14ac:dyDescent="0.3">
      <c r="D14" s="12">
        <v>168191.88999999998</v>
      </c>
      <c r="E14" s="9"/>
      <c r="F14" s="12">
        <v>167853.11</v>
      </c>
      <c r="H14" s="12">
        <v>170095.74</v>
      </c>
      <c r="I14" s="9"/>
      <c r="J14" s="12">
        <v>171977.28</v>
      </c>
      <c r="K14" s="9"/>
      <c r="L14" s="12">
        <f>SUM(L8:L12)</f>
        <v>171978.00999999998</v>
      </c>
    </row>
    <row r="15" spans="1:12" x14ac:dyDescent="0.3">
      <c r="D15" s="9"/>
      <c r="E15" s="9"/>
      <c r="F15" s="9"/>
      <c r="H15" s="9"/>
      <c r="I15" s="9"/>
      <c r="J15" s="9"/>
      <c r="K15" s="9"/>
      <c r="L15" s="9"/>
    </row>
    <row r="16" spans="1:12" x14ac:dyDescent="0.3">
      <c r="A16" t="s">
        <v>54</v>
      </c>
      <c r="D16" s="9"/>
      <c r="K16" s="9"/>
      <c r="L16" s="9"/>
    </row>
    <row r="17" spans="1:14" x14ac:dyDescent="0.3">
      <c r="D17" s="9"/>
      <c r="K17" s="9"/>
      <c r="L17" s="9"/>
    </row>
    <row r="18" spans="1:14" x14ac:dyDescent="0.3">
      <c r="A18" t="s">
        <v>55</v>
      </c>
      <c r="D18" s="9">
        <v>31127.349999999995</v>
      </c>
      <c r="E18" s="9"/>
      <c r="F18" s="9">
        <v>6052.1799999999994</v>
      </c>
      <c r="H18" s="9">
        <v>12944.81</v>
      </c>
      <c r="I18" s="9"/>
      <c r="J18" s="9">
        <v>21519.57</v>
      </c>
      <c r="K18" s="9"/>
      <c r="L18" s="9">
        <v>25490.080000000002</v>
      </c>
    </row>
    <row r="19" spans="1:14" x14ac:dyDescent="0.3">
      <c r="D19" s="9"/>
      <c r="E19" s="9"/>
      <c r="F19" s="9"/>
      <c r="H19" s="9"/>
      <c r="I19" s="9"/>
      <c r="J19" s="9"/>
      <c r="K19" s="9"/>
      <c r="L19" s="9"/>
    </row>
    <row r="20" spans="1:14" x14ac:dyDescent="0.3">
      <c r="A20" t="s">
        <v>56</v>
      </c>
      <c r="D20" s="9">
        <v>0</v>
      </c>
      <c r="E20" s="9"/>
      <c r="F20" s="9">
        <v>0</v>
      </c>
      <c r="H20" s="9">
        <v>0</v>
      </c>
      <c r="I20" s="9"/>
      <c r="J20" s="9">
        <v>0</v>
      </c>
      <c r="K20" s="9"/>
      <c r="L20" s="9">
        <v>0</v>
      </c>
    </row>
    <row r="21" spans="1:14" x14ac:dyDescent="0.3">
      <c r="D21" s="9"/>
      <c r="E21" s="9"/>
      <c r="F21" s="9"/>
      <c r="H21" s="9"/>
      <c r="I21" s="9"/>
      <c r="J21" s="9"/>
      <c r="K21" s="9"/>
      <c r="L21" s="9"/>
    </row>
    <row r="22" spans="1:14" x14ac:dyDescent="0.3">
      <c r="A22" t="s">
        <v>57</v>
      </c>
      <c r="D22" s="9">
        <v>44835.270000000004</v>
      </c>
      <c r="E22" s="9"/>
      <c r="F22" s="9">
        <v>13991.470000000001</v>
      </c>
      <c r="H22" s="9">
        <v>21449.880000000005</v>
      </c>
      <c r="I22" s="9"/>
      <c r="J22" s="9">
        <v>33621.25</v>
      </c>
      <c r="K22" s="9"/>
      <c r="L22" s="9">
        <v>41089.29</v>
      </c>
      <c r="N22" s="9"/>
    </row>
    <row r="23" spans="1:14" x14ac:dyDescent="0.3">
      <c r="D23" s="9"/>
      <c r="E23" s="9"/>
      <c r="F23" s="9"/>
      <c r="H23" s="9"/>
      <c r="I23" s="9"/>
      <c r="J23" s="9"/>
      <c r="K23" s="9"/>
      <c r="L23" s="9"/>
    </row>
    <row r="24" spans="1:14" x14ac:dyDescent="0.3">
      <c r="D24" s="12">
        <v>75962.62</v>
      </c>
      <c r="E24" s="9"/>
      <c r="F24" s="12">
        <v>20043.650000000001</v>
      </c>
      <c r="H24" s="12">
        <v>34394.69</v>
      </c>
      <c r="I24" s="9"/>
      <c r="J24" s="12">
        <v>55140.82</v>
      </c>
      <c r="K24" s="9"/>
      <c r="L24" s="12">
        <f>SUM(L18:L22)</f>
        <v>66579.37</v>
      </c>
    </row>
    <row r="25" spans="1:14" x14ac:dyDescent="0.3">
      <c r="D25" s="9"/>
      <c r="E25" s="9"/>
      <c r="F25" s="9"/>
      <c r="H25" s="9"/>
      <c r="I25" s="9"/>
      <c r="J25" s="9"/>
      <c r="K25" s="9"/>
      <c r="L25" s="9"/>
    </row>
    <row r="26" spans="1:14" ht="15" thickBot="1" x14ac:dyDescent="0.35">
      <c r="A26" t="s">
        <v>58</v>
      </c>
      <c r="D26" s="15">
        <v>92229.26999999999</v>
      </c>
      <c r="E26" s="9"/>
      <c r="F26" s="15">
        <v>147809.46</v>
      </c>
      <c r="H26" s="15">
        <v>135701.04999999999</v>
      </c>
      <c r="I26" s="9"/>
      <c r="J26" s="15">
        <v>116836.45999999999</v>
      </c>
      <c r="K26" s="9"/>
      <c r="L26" s="15">
        <f>L14-L24</f>
        <v>105398.63999999998</v>
      </c>
    </row>
    <row r="27" spans="1:14" ht="15" thickTop="1" x14ac:dyDescent="0.3">
      <c r="D27" s="9"/>
      <c r="E27" s="9"/>
      <c r="F27" s="9"/>
      <c r="H27" s="9"/>
      <c r="I27" s="9"/>
      <c r="J27" s="9"/>
      <c r="K27" s="9"/>
      <c r="L27" s="9"/>
    </row>
    <row r="28" spans="1:14" x14ac:dyDescent="0.3">
      <c r="A28" t="s">
        <v>59</v>
      </c>
      <c r="D28" s="9"/>
      <c r="E28" s="9"/>
      <c r="F28" s="9"/>
      <c r="H28" s="9"/>
      <c r="I28" s="9"/>
      <c r="J28" s="9"/>
      <c r="K28" s="9"/>
      <c r="L28" s="9"/>
    </row>
    <row r="29" spans="1:14" x14ac:dyDescent="0.3">
      <c r="D29" s="9"/>
      <c r="E29" s="9"/>
      <c r="F29" s="9"/>
      <c r="H29" s="9"/>
      <c r="I29" s="9"/>
      <c r="J29" s="9"/>
      <c r="K29" s="9"/>
      <c r="L29" s="9"/>
    </row>
    <row r="30" spans="1:14" x14ac:dyDescent="0.3">
      <c r="A30" t="s">
        <v>60</v>
      </c>
      <c r="D30" s="9">
        <v>22412.38</v>
      </c>
      <c r="E30" s="9"/>
      <c r="F30" s="9">
        <v>79245.2</v>
      </c>
      <c r="H30" s="9">
        <v>66778.009999999995</v>
      </c>
      <c r="I30" s="9"/>
      <c r="J30" s="9">
        <v>50006.34</v>
      </c>
      <c r="K30" s="9"/>
      <c r="L30" s="9">
        <v>38017.21</v>
      </c>
    </row>
    <row r="31" spans="1:14" x14ac:dyDescent="0.3">
      <c r="D31">
        <v>70000</v>
      </c>
      <c r="F31">
        <v>70000</v>
      </c>
      <c r="H31" s="9">
        <v>70000</v>
      </c>
      <c r="I31" s="9"/>
      <c r="J31" s="9">
        <v>70000</v>
      </c>
      <c r="K31" s="9"/>
      <c r="L31" s="9">
        <v>70000</v>
      </c>
    </row>
    <row r="32" spans="1:14" x14ac:dyDescent="0.3">
      <c r="A32" t="s">
        <v>61</v>
      </c>
      <c r="D32" s="9">
        <v>183.11</v>
      </c>
      <c r="F32" s="9">
        <v>1435.74</v>
      </c>
      <c r="H32" s="9">
        <v>1076.96</v>
      </c>
      <c r="I32" s="9"/>
      <c r="J32" s="9">
        <v>3169.88</v>
      </c>
      <c r="K32" s="9"/>
      <c r="L32" s="9">
        <v>2646.16</v>
      </c>
    </row>
    <row r="33" spans="1:12" x14ac:dyDescent="0.3">
      <c r="H33" s="9"/>
      <c r="I33" s="9"/>
      <c r="J33" s="9"/>
      <c r="K33" s="9"/>
      <c r="L33" s="9"/>
    </row>
    <row r="34" spans="1:12" ht="15" thickBot="1" x14ac:dyDescent="0.35">
      <c r="A34" t="s">
        <v>62</v>
      </c>
      <c r="D34" s="15">
        <v>92229.27</v>
      </c>
      <c r="F34" s="15">
        <v>147809.46000000002</v>
      </c>
      <c r="H34" s="15">
        <v>135701.05000000002</v>
      </c>
      <c r="I34" s="9"/>
      <c r="J34" s="15">
        <v>116836.45999999999</v>
      </c>
      <c r="K34" s="9"/>
      <c r="L34" s="15">
        <f>SUM(L30:L31)-L32</f>
        <v>105371.04999999999</v>
      </c>
    </row>
    <row r="35" spans="1:12" ht="15" thickTop="1" x14ac:dyDescent="0.3"/>
    <row r="36" spans="1:12" x14ac:dyDescent="0.3">
      <c r="L36" s="9"/>
    </row>
    <row r="39" spans="1:12" x14ac:dyDescent="0.3">
      <c r="K39" s="9"/>
    </row>
  </sheetData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2834-8F7C-42AE-AAEB-7A7F9B7007D4}">
  <dimension ref="A1:D24"/>
  <sheetViews>
    <sheetView workbookViewId="0">
      <selection activeCell="A9" sqref="A9:XFD9"/>
    </sheetView>
  </sheetViews>
  <sheetFormatPr defaultRowHeight="14.4" x14ac:dyDescent="0.3"/>
  <cols>
    <col min="1" max="1" width="23.88671875" bestFit="1" customWidth="1"/>
    <col min="2" max="2" width="10.88671875" bestFit="1" customWidth="1"/>
    <col min="3" max="3" width="14.21875" bestFit="1" customWidth="1"/>
    <col min="4" max="4" width="9" bestFit="1" customWidth="1"/>
  </cols>
  <sheetData>
    <row r="1" spans="1:4" x14ac:dyDescent="0.3">
      <c r="A1" s="1" t="s">
        <v>0</v>
      </c>
    </row>
    <row r="2" spans="1:4" x14ac:dyDescent="0.3">
      <c r="A2" s="16" t="s">
        <v>64</v>
      </c>
    </row>
    <row r="4" spans="1:4" x14ac:dyDescent="0.3">
      <c r="A4" t="s">
        <v>65</v>
      </c>
      <c r="C4" t="s">
        <v>66</v>
      </c>
      <c r="D4" t="s">
        <v>30</v>
      </c>
    </row>
    <row r="5" spans="1:4" x14ac:dyDescent="0.3">
      <c r="A5" t="s">
        <v>67</v>
      </c>
      <c r="C5" s="17"/>
      <c r="D5" s="9"/>
    </row>
    <row r="6" spans="1:4" x14ac:dyDescent="0.3">
      <c r="A6" t="s">
        <v>68</v>
      </c>
      <c r="B6" t="s">
        <v>69</v>
      </c>
      <c r="C6" s="17">
        <v>44620</v>
      </c>
      <c r="D6" s="9">
        <v>169.85</v>
      </c>
    </row>
    <row r="7" spans="1:4" x14ac:dyDescent="0.3">
      <c r="A7" t="s">
        <v>70</v>
      </c>
      <c r="C7" s="18"/>
      <c r="D7" s="9"/>
    </row>
    <row r="8" spans="1:4" x14ac:dyDescent="0.3">
      <c r="A8" t="s">
        <v>71</v>
      </c>
      <c r="B8" t="s">
        <v>72</v>
      </c>
      <c r="C8" s="17">
        <v>44600</v>
      </c>
      <c r="D8" s="9">
        <v>26.99</v>
      </c>
    </row>
    <row r="9" spans="1:4" x14ac:dyDescent="0.3">
      <c r="A9" t="s">
        <v>73</v>
      </c>
      <c r="C9" s="18"/>
      <c r="D9" s="9"/>
    </row>
    <row r="10" spans="1:4" x14ac:dyDescent="0.3">
      <c r="A10" t="s">
        <v>74</v>
      </c>
      <c r="B10" t="s">
        <v>75</v>
      </c>
      <c r="C10" s="17">
        <v>44606</v>
      </c>
      <c r="D10" s="9">
        <v>147</v>
      </c>
    </row>
    <row r="11" spans="1:4" x14ac:dyDescent="0.3">
      <c r="A11" s="10" t="s">
        <v>76</v>
      </c>
      <c r="B11" s="10" t="s">
        <v>77</v>
      </c>
      <c r="C11" s="10">
        <v>5721</v>
      </c>
      <c r="D11" s="9">
        <v>635</v>
      </c>
    </row>
    <row r="12" spans="1:4" x14ac:dyDescent="0.3">
      <c r="A12" s="10" t="s">
        <v>78</v>
      </c>
      <c r="B12" s="10" t="s">
        <v>77</v>
      </c>
      <c r="C12" s="10">
        <v>5722</v>
      </c>
      <c r="D12" s="9">
        <v>1326.54</v>
      </c>
    </row>
    <row r="13" spans="1:4" x14ac:dyDescent="0.3">
      <c r="A13" s="10" t="s">
        <v>79</v>
      </c>
      <c r="B13" s="10" t="s">
        <v>80</v>
      </c>
      <c r="C13" s="10">
        <v>5723</v>
      </c>
      <c r="D13" s="9">
        <v>2400</v>
      </c>
    </row>
    <row r="14" spans="1:4" x14ac:dyDescent="0.3">
      <c r="A14" s="10" t="s">
        <v>81</v>
      </c>
      <c r="B14" s="10" t="s">
        <v>82</v>
      </c>
      <c r="C14" s="10">
        <v>5724</v>
      </c>
      <c r="D14" s="9">
        <v>42</v>
      </c>
    </row>
    <row r="15" spans="1:4" x14ac:dyDescent="0.3">
      <c r="A15" s="10" t="s">
        <v>83</v>
      </c>
      <c r="B15" s="10" t="s">
        <v>84</v>
      </c>
      <c r="C15" s="10">
        <v>5725</v>
      </c>
      <c r="D15" s="9">
        <v>882</v>
      </c>
    </row>
    <row r="16" spans="1:4" x14ac:dyDescent="0.3">
      <c r="A16" s="10" t="s">
        <v>83</v>
      </c>
      <c r="B16" s="10" t="s">
        <v>85</v>
      </c>
      <c r="C16" s="10">
        <v>5726</v>
      </c>
      <c r="D16" s="9">
        <v>1129.1600000000001</v>
      </c>
    </row>
    <row r="17" spans="1:4" x14ac:dyDescent="0.3">
      <c r="A17" s="10" t="s">
        <v>86</v>
      </c>
      <c r="C17" s="19" t="s">
        <v>87</v>
      </c>
      <c r="D17" s="9">
        <v>1719.21</v>
      </c>
    </row>
    <row r="18" spans="1:4" x14ac:dyDescent="0.3">
      <c r="A18" s="10" t="s">
        <v>88</v>
      </c>
      <c r="B18" s="10" t="s">
        <v>89</v>
      </c>
      <c r="C18" s="20">
        <v>5729</v>
      </c>
      <c r="D18" s="9">
        <v>157.11000000000001</v>
      </c>
    </row>
    <row r="19" spans="1:4" x14ac:dyDescent="0.3">
      <c r="A19" s="10" t="s">
        <v>90</v>
      </c>
      <c r="C19" s="20"/>
    </row>
    <row r="20" spans="1:4" x14ac:dyDescent="0.3">
      <c r="A20" s="10"/>
      <c r="C20" s="20"/>
      <c r="D20" s="9"/>
    </row>
    <row r="21" spans="1:4" x14ac:dyDescent="0.3">
      <c r="A21" s="10"/>
      <c r="C21" s="20"/>
      <c r="D21" s="9"/>
    </row>
    <row r="22" spans="1:4" x14ac:dyDescent="0.3">
      <c r="D22" s="9"/>
    </row>
    <row r="23" spans="1:4" ht="15" thickBot="1" x14ac:dyDescent="0.35">
      <c r="A23" t="s">
        <v>32</v>
      </c>
      <c r="D23" s="14">
        <f>SUM(D5:D22)</f>
        <v>8634.86</v>
      </c>
    </row>
    <row r="24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C069-0A38-44F5-8198-6535186C469F}">
  <dimension ref="A1:D15"/>
  <sheetViews>
    <sheetView tabSelected="1" workbookViewId="0">
      <selection activeCell="G13" sqref="G13"/>
    </sheetView>
  </sheetViews>
  <sheetFormatPr defaultRowHeight="14.4" x14ac:dyDescent="0.3"/>
  <cols>
    <col min="3" max="3" width="14.21875" bestFit="1" customWidth="1"/>
  </cols>
  <sheetData>
    <row r="1" spans="1:4" x14ac:dyDescent="0.3">
      <c r="A1" s="1" t="s">
        <v>0</v>
      </c>
      <c r="C1" s="20"/>
    </row>
    <row r="2" spans="1:4" x14ac:dyDescent="0.3">
      <c r="A2" s="16" t="s">
        <v>100</v>
      </c>
      <c r="C2" s="20"/>
    </row>
    <row r="3" spans="1:4" x14ac:dyDescent="0.3">
      <c r="C3" s="20"/>
    </row>
    <row r="4" spans="1:4" x14ac:dyDescent="0.3">
      <c r="A4" t="s">
        <v>65</v>
      </c>
      <c r="C4" s="20" t="s">
        <v>66</v>
      </c>
      <c r="D4" t="s">
        <v>30</v>
      </c>
    </row>
    <row r="5" spans="1:4" x14ac:dyDescent="0.3">
      <c r="A5" s="10" t="s">
        <v>86</v>
      </c>
      <c r="C5" s="19" t="s">
        <v>91</v>
      </c>
      <c r="D5" s="9">
        <v>1783.73</v>
      </c>
    </row>
    <row r="6" spans="1:4" x14ac:dyDescent="0.3">
      <c r="A6" s="10" t="s">
        <v>88</v>
      </c>
      <c r="B6" s="10" t="s">
        <v>89</v>
      </c>
      <c r="C6" s="20">
        <v>5732</v>
      </c>
      <c r="D6" s="9">
        <v>157.71</v>
      </c>
    </row>
    <row r="7" spans="1:4" x14ac:dyDescent="0.3">
      <c r="A7" s="10" t="s">
        <v>79</v>
      </c>
      <c r="B7" s="10" t="s">
        <v>92</v>
      </c>
      <c r="C7">
        <v>5733</v>
      </c>
      <c r="D7" s="9">
        <v>183.11</v>
      </c>
    </row>
    <row r="8" spans="1:4" x14ac:dyDescent="0.3">
      <c r="A8" s="10" t="s">
        <v>79</v>
      </c>
      <c r="B8" s="10" t="s">
        <v>93</v>
      </c>
      <c r="C8">
        <v>5734</v>
      </c>
      <c r="D8" s="9">
        <v>1000</v>
      </c>
    </row>
    <row r="9" spans="1:4" x14ac:dyDescent="0.3">
      <c r="A9" s="10" t="s">
        <v>94</v>
      </c>
      <c r="B9" s="10" t="s">
        <v>95</v>
      </c>
      <c r="C9" s="20">
        <v>5735</v>
      </c>
      <c r="D9" s="9">
        <v>80</v>
      </c>
    </row>
    <row r="10" spans="1:4" x14ac:dyDescent="0.3">
      <c r="A10" s="10" t="s">
        <v>96</v>
      </c>
      <c r="B10" s="10" t="s">
        <v>97</v>
      </c>
      <c r="C10" s="20">
        <v>5736</v>
      </c>
      <c r="D10" s="9">
        <v>23.04</v>
      </c>
    </row>
    <row r="11" spans="1:4" x14ac:dyDescent="0.3">
      <c r="A11" s="10" t="s">
        <v>81</v>
      </c>
      <c r="B11" s="10" t="s">
        <v>98</v>
      </c>
      <c r="C11">
        <v>5737</v>
      </c>
      <c r="D11" s="9">
        <v>42</v>
      </c>
    </row>
    <row r="12" spans="1:4" x14ac:dyDescent="0.3">
      <c r="A12" s="10" t="s">
        <v>83</v>
      </c>
      <c r="B12" s="10" t="s">
        <v>99</v>
      </c>
      <c r="C12" s="20">
        <v>5738</v>
      </c>
      <c r="D12" s="8">
        <v>1536.85</v>
      </c>
    </row>
    <row r="13" spans="1:4" x14ac:dyDescent="0.3">
      <c r="C13" s="20"/>
    </row>
    <row r="14" spans="1:4" ht="15" thickBot="1" x14ac:dyDescent="0.35">
      <c r="A14" t="s">
        <v>32</v>
      </c>
      <c r="C14" s="20"/>
      <c r="D14" s="14">
        <f>SUM(D5:D13)</f>
        <v>4806.4400000000005</v>
      </c>
    </row>
    <row r="15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Sheet</vt:lpstr>
      <vt:lpstr>P2 Mthly Summ</vt:lpstr>
      <vt:lpstr>P3 Qtrly Statemt</vt:lpstr>
      <vt:lpstr>P4 Feb 22 Cred List</vt:lpstr>
      <vt:lpstr>P5 Mar 22 Chq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Helen</cp:lastModifiedBy>
  <cp:lastPrinted>2022-04-19T10:14:18Z</cp:lastPrinted>
  <dcterms:created xsi:type="dcterms:W3CDTF">2022-03-14T13:40:22Z</dcterms:created>
  <dcterms:modified xsi:type="dcterms:W3CDTF">2022-04-19T10:15:02Z</dcterms:modified>
</cp:coreProperties>
</file>